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476" windowWidth="10515" windowHeight="12105" tabRatio="844" activeTab="0"/>
  </bookViews>
  <sheets>
    <sheet name="Tab 3.18 EN" sheetId="1" r:id="rId1"/>
    <sheet name="Tab 3.18 ES" sheetId="2" r:id="rId2"/>
    <sheet name="Data" sheetId="3" r:id="rId3"/>
  </sheets>
  <definedNames/>
  <calcPr fullCalcOnLoad="1"/>
</workbook>
</file>

<file path=xl/sharedStrings.xml><?xml version="1.0" encoding="utf-8"?>
<sst xmlns="http://schemas.openxmlformats.org/spreadsheetml/2006/main" count="343" uniqueCount="90">
  <si>
    <t>First tier</t>
  </si>
  <si>
    <t>Second tier</t>
  </si>
  <si>
    <t>Total</t>
  </si>
  <si>
    <t>Resource-tested</t>
  </si>
  <si>
    <t>Basic</t>
  </si>
  <si>
    <t>Minimum</t>
  </si>
  <si>
    <t>Private DB</t>
  </si>
  <si>
    <t>Private DC</t>
  </si>
  <si>
    <t>Mexico</t>
  </si>
  <si>
    <t>country</t>
  </si>
  <si>
    <t>wapwsr~1</t>
  </si>
  <si>
    <t>wapwsr~2</t>
  </si>
  <si>
    <t>wapwsr~3</t>
  </si>
  <si>
    <t>wapwsr~4</t>
  </si>
  <si>
    <t>.</t>
  </si>
  <si>
    <t>Percentage contribution of components of the pension system to weighted average pension wealth</t>
  </si>
  <si>
    <t>Source: OECD pension models.</t>
  </si>
  <si>
    <t>Chile</t>
  </si>
  <si>
    <t>Argentina</t>
  </si>
  <si>
    <t>Brazil</t>
  </si>
  <si>
    <t>Public DC</t>
  </si>
  <si>
    <t>Public ER</t>
  </si>
  <si>
    <t>ER= earnings related; DB= defined benefit; DC= defined contribution.</t>
  </si>
  <si>
    <t>wapw_t</t>
  </si>
  <si>
    <t xml:space="preserve"> </t>
  </si>
  <si>
    <t>Bahamas</t>
  </si>
  <si>
    <t>Barbados</t>
  </si>
  <si>
    <t>Belize</t>
  </si>
  <si>
    <t>Bolivia</t>
  </si>
  <si>
    <t>Colombia</t>
  </si>
  <si>
    <t>Costa Rica</t>
  </si>
  <si>
    <t>Dominican Republic</t>
  </si>
  <si>
    <t>Ecuador</t>
  </si>
  <si>
    <t>El Salvador</t>
  </si>
  <si>
    <t>Guatemala</t>
  </si>
  <si>
    <t>Guyana</t>
  </si>
  <si>
    <t>Haiti</t>
  </si>
  <si>
    <t>Honduras</t>
  </si>
  <si>
    <t>Jamaica</t>
  </si>
  <si>
    <t>Nicaragua</t>
  </si>
  <si>
    <t>Panama</t>
  </si>
  <si>
    <t>Paraguay</t>
  </si>
  <si>
    <t>Peru</t>
  </si>
  <si>
    <t>Suriname</t>
  </si>
  <si>
    <t>Trinidad and Tobago</t>
  </si>
  <si>
    <t>Uruguay</t>
  </si>
  <si>
    <t>Venezuela</t>
  </si>
  <si>
    <t>Canada</t>
  </si>
  <si>
    <t>France</t>
  </si>
  <si>
    <t>Germany</t>
  </si>
  <si>
    <t>Portugal</t>
  </si>
  <si>
    <t>Spain</t>
  </si>
  <si>
    <t>United Kingdom</t>
  </si>
  <si>
    <t>United States</t>
  </si>
  <si>
    <t>OECD countries</t>
  </si>
  <si>
    <t>3.18 Structure of the retirement-income package</t>
  </si>
  <si>
    <t>Países de la OCDE</t>
  </si>
  <si>
    <t>Fuente: modelos de pension de la OCDE.</t>
  </si>
  <si>
    <t>Primer nivel</t>
  </si>
  <si>
    <t>Recursos aprobados</t>
  </si>
  <si>
    <t>Básico</t>
  </si>
  <si>
    <t>Mínimo</t>
  </si>
  <si>
    <t>Público IR</t>
  </si>
  <si>
    <t>Público CD</t>
  </si>
  <si>
    <t>Privado BD</t>
  </si>
  <si>
    <t>Privado CD</t>
  </si>
  <si>
    <t>Segundo nivel</t>
  </si>
  <si>
    <t>Belice</t>
  </si>
  <si>
    <t>Brasil</t>
  </si>
  <si>
    <t>República Dominicana</t>
  </si>
  <si>
    <t>Guayana</t>
  </si>
  <si>
    <t>Haití</t>
  </si>
  <si>
    <t>México</t>
  </si>
  <si>
    <t>Panamá</t>
  </si>
  <si>
    <t>Perú</t>
  </si>
  <si>
    <t>Trinidad y Tobago</t>
  </si>
  <si>
    <t>Canadá</t>
  </si>
  <si>
    <t>Francia</t>
  </si>
  <si>
    <t>Alemania</t>
  </si>
  <si>
    <t>España</t>
  </si>
  <si>
    <t>Reino Unido</t>
  </si>
  <si>
    <t>Estados Unidos</t>
  </si>
  <si>
    <t>BD= beneficio definido; CD= contribución definida; IR= ingresos relacionados;</t>
  </si>
  <si>
    <t>3.18 Estructura del paquete de ingresos de retiro</t>
  </si>
  <si>
    <t>Porcentaje de contribución de los componentes obligatorios del sistema de pensiones a la riqueza de la pensión promedio ponderada</t>
  </si>
  <si>
    <t>Pensions at a Glance Latin American and the Carribean 2014 - © OECD 01-01-2014</t>
  </si>
  <si>
    <t>Chapter 3</t>
  </si>
  <si>
    <t>Table 3.18. Structure of the retirement-income package</t>
  </si>
  <si>
    <t>Version  - Last updated: 28-Oct-2014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</si>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</sst>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0.000000"/>
    <numFmt numFmtId="175" formatCode="0.00000"/>
    <numFmt numFmtId="176" formatCode="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00"/>
    <numFmt numFmtId="184" formatCode="0.00000000"/>
  </numFmts>
  <fonts count="45">
    <font>
      <sz val="10"/>
      <name val="Arial"/>
      <family val="0"/>
    </font>
    <font>
      <sz val="10"/>
      <name val="Arial Narrow"/>
      <family val="2"/>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sz val="8"/>
      <name val="Arial Narrow"/>
      <family val="2"/>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DBDBD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xf>
    <xf numFmtId="0" fontId="1" fillId="0" borderId="0" xfId="0" applyFont="1" applyAlignment="1">
      <alignment horizontal="center" vertical="top" wrapText="1"/>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xf>
    <xf numFmtId="0" fontId="0" fillId="0" borderId="0" xfId="0" applyFont="1" applyBorder="1" applyAlignment="1">
      <alignment horizontal="center" wrapText="1"/>
    </xf>
    <xf numFmtId="0" fontId="0" fillId="0" borderId="0" xfId="0" applyAlignment="1">
      <alignment/>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0" fontId="6" fillId="33" borderId="0" xfId="0" applyFont="1" applyFill="1" applyBorder="1" applyAlignment="1">
      <alignment horizontal="left"/>
    </xf>
    <xf numFmtId="0" fontId="6" fillId="33" borderId="16"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178" fontId="6" fillId="33" borderId="0" xfId="0" applyNumberFormat="1" applyFont="1" applyFill="1" applyBorder="1" applyAlignment="1">
      <alignment horizontal="center"/>
    </xf>
    <xf numFmtId="0" fontId="7" fillId="33" borderId="0" xfId="0" applyFont="1" applyFill="1" applyAlignment="1">
      <alignment horizontal="left"/>
    </xf>
    <xf numFmtId="0" fontId="7" fillId="33" borderId="0" xfId="0" applyFont="1" applyFill="1" applyAlignment="1">
      <alignment horizontal="right"/>
    </xf>
    <xf numFmtId="0" fontId="2" fillId="33" borderId="0" xfId="0" applyFont="1" applyFill="1" applyAlignment="1">
      <alignment/>
    </xf>
    <xf numFmtId="0" fontId="2" fillId="33" borderId="0" xfId="0" applyFont="1" applyFill="1" applyAlignment="1">
      <alignment horizontal="left"/>
    </xf>
    <xf numFmtId="1" fontId="6" fillId="33" borderId="0" xfId="0" applyNumberFormat="1" applyFont="1" applyFill="1" applyBorder="1" applyAlignment="1">
      <alignment horizontal="right"/>
    </xf>
    <xf numFmtId="0" fontId="6" fillId="33" borderId="18" xfId="0" applyFont="1" applyFill="1" applyBorder="1" applyAlignment="1">
      <alignment horizontal="center" vertical="center" wrapText="1"/>
    </xf>
    <xf numFmtId="0" fontId="0" fillId="0" borderId="16" xfId="0" applyBorder="1" applyAlignment="1">
      <alignment/>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left"/>
    </xf>
    <xf numFmtId="0" fontId="1" fillId="0" borderId="21" xfId="0" applyFont="1" applyBorder="1" applyAlignment="1">
      <alignment/>
    </xf>
    <xf numFmtId="0" fontId="0" fillId="34" borderId="13"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0" xfId="0" applyFill="1" applyBorder="1" applyAlignment="1">
      <alignment/>
    </xf>
    <xf numFmtId="0" fontId="0" fillId="34" borderId="24" xfId="0" applyFill="1" applyBorder="1" applyAlignment="1">
      <alignment/>
    </xf>
    <xf numFmtId="0" fontId="8" fillId="0" borderId="0" xfId="0" applyFont="1" applyAlignment="1">
      <alignment/>
    </xf>
    <xf numFmtId="178" fontId="1" fillId="0" borderId="0" xfId="0" applyNumberFormat="1" applyFont="1" applyAlignment="1">
      <alignment horizontal="right"/>
    </xf>
    <xf numFmtId="178" fontId="0" fillId="0" borderId="0" xfId="0" applyNumberFormat="1" applyAlignment="1">
      <alignment/>
    </xf>
    <xf numFmtId="0" fontId="1" fillId="0" borderId="0" xfId="0" applyFont="1" applyBorder="1" applyAlignment="1">
      <alignment horizontal="center"/>
    </xf>
    <xf numFmtId="1" fontId="1" fillId="0" borderId="0" xfId="0" applyNumberFormat="1" applyFont="1" applyAlignment="1">
      <alignment horizontal="right"/>
    </xf>
    <xf numFmtId="178" fontId="1" fillId="0" borderId="0" xfId="0" applyNumberFormat="1" applyFont="1" applyAlignment="1">
      <alignment horizontal="right" vertical="top" wrapText="1"/>
    </xf>
    <xf numFmtId="178" fontId="44" fillId="0" borderId="0" xfId="0" applyNumberFormat="1" applyFont="1" applyAlignment="1">
      <alignment horizontal="right"/>
    </xf>
    <xf numFmtId="178" fontId="44" fillId="0" borderId="0" xfId="0" applyNumberFormat="1" applyFont="1" applyAlignment="1">
      <alignment horizontal="left"/>
    </xf>
    <xf numFmtId="178" fontId="44" fillId="0" borderId="0" xfId="0" applyNumberFormat="1" applyFont="1" applyAlignment="1">
      <alignment horizontal="right" vertical="top" wrapText="1"/>
    </xf>
    <xf numFmtId="0" fontId="44" fillId="0" borderId="0" xfId="0" applyFont="1" applyAlignment="1">
      <alignment horizontal="left"/>
    </xf>
    <xf numFmtId="0" fontId="44" fillId="0" borderId="0" xfId="0" applyFont="1" applyAlignment="1">
      <alignment horizontal="righ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xf>
    <xf numFmtId="0" fontId="0" fillId="35" borderId="0" xfId="0" applyFont="1" applyFill="1" applyBorder="1" applyAlignment="1">
      <alignment horizontal="left"/>
    </xf>
    <xf numFmtId="178" fontId="0" fillId="35" borderId="0" xfId="0" applyNumberFormat="1" applyFont="1" applyFill="1" applyBorder="1" applyAlignment="1">
      <alignment horizontal="center"/>
    </xf>
    <xf numFmtId="178" fontId="0" fillId="35" borderId="22" xfId="0" applyNumberFormat="1" applyFont="1" applyFill="1" applyBorder="1" applyAlignment="1">
      <alignment horizontal="center"/>
    </xf>
    <xf numFmtId="178" fontId="0" fillId="35" borderId="25" xfId="0" applyNumberFormat="1" applyFont="1" applyFill="1" applyBorder="1" applyAlignment="1">
      <alignment horizontal="right"/>
    </xf>
    <xf numFmtId="0" fontId="0" fillId="33" borderId="0" xfId="0" applyFont="1" applyFill="1" applyBorder="1" applyAlignment="1">
      <alignment horizontal="left"/>
    </xf>
    <xf numFmtId="178" fontId="0" fillId="33" borderId="0" xfId="0" applyNumberFormat="1" applyFont="1" applyFill="1" applyBorder="1" applyAlignment="1">
      <alignment horizontal="center"/>
    </xf>
    <xf numFmtId="178" fontId="0" fillId="33" borderId="24" xfId="0" applyNumberFormat="1" applyFont="1" applyFill="1" applyBorder="1" applyAlignment="1">
      <alignment horizontal="center"/>
    </xf>
    <xf numFmtId="178" fontId="0" fillId="33" borderId="21" xfId="0" applyNumberFormat="1" applyFont="1" applyFill="1" applyBorder="1" applyAlignment="1">
      <alignment horizontal="right"/>
    </xf>
    <xf numFmtId="178" fontId="0" fillId="35" borderId="24" xfId="0" applyNumberFormat="1" applyFont="1" applyFill="1" applyBorder="1" applyAlignment="1">
      <alignment horizontal="center"/>
    </xf>
    <xf numFmtId="178" fontId="0" fillId="35" borderId="21" xfId="0" applyNumberFormat="1" applyFont="1" applyFill="1" applyBorder="1" applyAlignment="1">
      <alignment horizontal="right"/>
    </xf>
    <xf numFmtId="0" fontId="0" fillId="33" borderId="0" xfId="0" applyFont="1" applyFill="1" applyBorder="1" applyAlignment="1">
      <alignment/>
    </xf>
    <xf numFmtId="0" fontId="0" fillId="0" borderId="21" xfId="0" applyBorder="1" applyAlignment="1">
      <alignment/>
    </xf>
    <xf numFmtId="178" fontId="44" fillId="0" borderId="0" xfId="0" applyNumberFormat="1" applyFont="1" applyBorder="1" applyAlignment="1">
      <alignment horizontal="right"/>
    </xf>
    <xf numFmtId="0" fontId="1" fillId="0" borderId="23" xfId="0" applyFont="1" applyBorder="1" applyAlignment="1">
      <alignment horizontal="left"/>
    </xf>
    <xf numFmtId="0" fontId="1" fillId="0" borderId="21" xfId="0" applyFont="1" applyBorder="1" applyAlignment="1">
      <alignment/>
    </xf>
    <xf numFmtId="178" fontId="1" fillId="0" borderId="0" xfId="0" applyNumberFormat="1" applyFont="1" applyBorder="1" applyAlignment="1">
      <alignment/>
    </xf>
    <xf numFmtId="0" fontId="0" fillId="33" borderId="14" xfId="0" applyFont="1" applyFill="1" applyBorder="1" applyAlignment="1">
      <alignment horizontal="left"/>
    </xf>
    <xf numFmtId="178" fontId="0" fillId="33" borderId="14" xfId="0" applyNumberFormat="1" applyFont="1" applyFill="1" applyBorder="1" applyAlignment="1">
      <alignment horizontal="center"/>
    </xf>
    <xf numFmtId="178" fontId="0" fillId="33" borderId="17" xfId="0" applyNumberFormat="1" applyFont="1" applyFill="1" applyBorder="1" applyAlignment="1">
      <alignment horizontal="center"/>
    </xf>
    <xf numFmtId="178" fontId="0" fillId="33" borderId="26" xfId="0" applyNumberFormat="1" applyFont="1" applyFill="1" applyBorder="1" applyAlignment="1">
      <alignment horizontal="right"/>
    </xf>
    <xf numFmtId="0" fontId="5" fillId="33" borderId="0" xfId="0" applyFont="1" applyFill="1" applyBorder="1" applyAlignment="1">
      <alignment horizontal="left"/>
    </xf>
    <xf numFmtId="178" fontId="0" fillId="35" borderId="27" xfId="0" applyNumberFormat="1" applyFont="1" applyFill="1" applyBorder="1" applyAlignment="1">
      <alignment horizontal="right"/>
    </xf>
    <xf numFmtId="178" fontId="0" fillId="33" borderId="23" xfId="0" applyNumberFormat="1" applyFont="1" applyFill="1" applyBorder="1" applyAlignment="1">
      <alignment horizontal="right"/>
    </xf>
    <xf numFmtId="178" fontId="0" fillId="35" borderId="23" xfId="0" applyNumberFormat="1" applyFont="1" applyFill="1" applyBorder="1" applyAlignment="1">
      <alignment horizontal="right"/>
    </xf>
    <xf numFmtId="178" fontId="0" fillId="33" borderId="15" xfId="0" applyNumberFormat="1" applyFont="1" applyFill="1" applyBorder="1" applyAlignment="1">
      <alignment horizontal="right"/>
    </xf>
    <xf numFmtId="0" fontId="0" fillId="0" borderId="0" xfId="0" applyBorder="1" applyAlignment="1">
      <alignment/>
    </xf>
    <xf numFmtId="0" fontId="0" fillId="0" borderId="0" xfId="0" applyFill="1" applyBorder="1" applyAlignment="1">
      <alignment/>
    </xf>
    <xf numFmtId="0" fontId="6" fillId="33" borderId="16" xfId="0" applyFont="1" applyFill="1" applyBorder="1" applyAlignment="1">
      <alignment horizontal="center"/>
    </xf>
    <xf numFmtId="0" fontId="6" fillId="33" borderId="19" xfId="0" applyFont="1" applyFill="1" applyBorder="1" applyAlignment="1">
      <alignment horizontal="center"/>
    </xf>
    <xf numFmtId="0" fontId="6" fillId="33" borderId="27"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5" fillId="0" borderId="0" xfId="0" applyFont="1" applyAlignment="1">
      <alignment horizontal="center" wrapText="1"/>
    </xf>
    <xf numFmtId="0" fontId="0" fillId="0" borderId="0" xfId="0" applyFont="1" applyBorder="1" applyAlignment="1">
      <alignment horizontal="center" wrapText="1"/>
    </xf>
    <xf numFmtId="0" fontId="6" fillId="33" borderId="18" xfId="0" applyFont="1" applyFill="1" applyBorder="1" applyAlignment="1">
      <alignment horizontal="center"/>
    </xf>
    <xf numFmtId="0" fontId="1" fillId="0" borderId="11" xfId="0" applyFont="1" applyBorder="1" applyAlignment="1">
      <alignment horizontal="center"/>
    </xf>
    <xf numFmtId="0" fontId="0" fillId="0" borderId="0" xfId="0" applyFont="1" applyAlignment="1">
      <alignment/>
    </xf>
    <xf numFmtId="0" fontId="3" fillId="0" borderId="0" xfId="53" applyAlignment="1" applyProtection="1">
      <alignment/>
      <protection/>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4-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PageLayoutView="0" workbookViewId="0" topLeftCell="A1">
      <selection activeCell="A1" sqref="A1"/>
    </sheetView>
  </sheetViews>
  <sheetFormatPr defaultColWidth="11.421875" defaultRowHeight="12.75"/>
  <cols>
    <col min="1" max="1" width="16.28125" style="0" customWidth="1"/>
    <col min="2" max="2" width="8.7109375" style="0" customWidth="1"/>
    <col min="3" max="4" width="7.7109375" style="0" customWidth="1"/>
    <col min="5" max="9" width="6.7109375" style="0" customWidth="1"/>
    <col min="10" max="10" width="17.57421875" style="0" customWidth="1"/>
    <col min="11" max="11" width="8.7109375" style="0" customWidth="1"/>
    <col min="12" max="13" width="7.7109375" style="0" customWidth="1"/>
    <col min="14" max="18" width="6.7109375" style="0" customWidth="1"/>
  </cols>
  <sheetData>
    <row r="1" s="89" customFormat="1" ht="12.75">
      <c r="A1" s="90" t="s">
        <v>85</v>
      </c>
    </row>
    <row r="2" spans="1:2" s="89" customFormat="1" ht="12.75">
      <c r="A2" s="89" t="s">
        <v>86</v>
      </c>
      <c r="B2" s="89" t="s">
        <v>87</v>
      </c>
    </row>
    <row r="3" s="89" customFormat="1" ht="12.75">
      <c r="A3" s="89" t="s">
        <v>88</v>
      </c>
    </row>
    <row r="4" s="89" customFormat="1" ht="12.75">
      <c r="A4" s="89" t="s">
        <v>89</v>
      </c>
    </row>
    <row r="5" s="89" customFormat="1" ht="12.75"/>
    <row r="6" ht="12.75">
      <c r="A6" s="11"/>
    </row>
    <row r="7" spans="1:18" ht="12.75" customHeight="1">
      <c r="A7" s="85" t="s">
        <v>55</v>
      </c>
      <c r="B7" s="85"/>
      <c r="C7" s="85"/>
      <c r="D7" s="85"/>
      <c r="E7" s="85"/>
      <c r="F7" s="85"/>
      <c r="G7" s="85"/>
      <c r="H7" s="85"/>
      <c r="I7" s="85"/>
      <c r="J7" s="85"/>
      <c r="K7" s="85"/>
      <c r="L7" s="85"/>
      <c r="M7" s="85"/>
      <c r="N7" s="85"/>
      <c r="O7" s="85"/>
      <c r="P7" s="85"/>
      <c r="Q7" s="85"/>
      <c r="R7" s="85"/>
    </row>
    <row r="8" spans="1:18" ht="12.75" customHeight="1">
      <c r="A8" s="86" t="s">
        <v>15</v>
      </c>
      <c r="B8" s="86"/>
      <c r="C8" s="86"/>
      <c r="D8" s="86"/>
      <c r="E8" s="86"/>
      <c r="F8" s="86"/>
      <c r="G8" s="86"/>
      <c r="H8" s="86"/>
      <c r="I8" s="86"/>
      <c r="J8" s="86"/>
      <c r="K8" s="86"/>
      <c r="L8" s="86"/>
      <c r="M8" s="86"/>
      <c r="N8" s="86"/>
      <c r="O8" s="86"/>
      <c r="P8" s="86"/>
      <c r="Q8" s="86"/>
      <c r="R8" s="86"/>
    </row>
    <row r="9" spans="1:9" ht="12.75">
      <c r="A9" s="10"/>
      <c r="B9" s="10"/>
      <c r="C9" s="10"/>
      <c r="D9" s="10"/>
      <c r="E9" s="10"/>
      <c r="F9" s="10"/>
      <c r="G9" s="10"/>
      <c r="H9" s="10"/>
      <c r="I9" s="10"/>
    </row>
    <row r="10" spans="1:18" ht="12.75">
      <c r="A10" s="12"/>
      <c r="B10" s="79" t="s">
        <v>0</v>
      </c>
      <c r="C10" s="79"/>
      <c r="D10" s="79"/>
      <c r="E10" s="87" t="s">
        <v>1</v>
      </c>
      <c r="F10" s="79"/>
      <c r="G10" s="79"/>
      <c r="H10" s="79"/>
      <c r="I10" s="83" t="s">
        <v>2</v>
      </c>
      <c r="J10" s="12"/>
      <c r="K10" s="79" t="s">
        <v>0</v>
      </c>
      <c r="L10" s="79"/>
      <c r="M10" s="80"/>
      <c r="N10" s="79" t="s">
        <v>1</v>
      </c>
      <c r="O10" s="79"/>
      <c r="P10" s="79"/>
      <c r="Q10" s="79"/>
      <c r="R10" s="81" t="s">
        <v>2</v>
      </c>
    </row>
    <row r="11" spans="1:18" ht="26.25" customHeight="1">
      <c r="A11" s="13"/>
      <c r="B11" s="20" t="s">
        <v>3</v>
      </c>
      <c r="C11" s="16" t="s">
        <v>4</v>
      </c>
      <c r="D11" s="16" t="s">
        <v>5</v>
      </c>
      <c r="E11" s="27" t="s">
        <v>21</v>
      </c>
      <c r="F11" s="20" t="s">
        <v>20</v>
      </c>
      <c r="G11" s="20" t="s">
        <v>6</v>
      </c>
      <c r="H11" s="20" t="s">
        <v>7</v>
      </c>
      <c r="I11" s="84"/>
      <c r="J11" s="14"/>
      <c r="K11" s="19" t="s">
        <v>3</v>
      </c>
      <c r="L11" s="17" t="s">
        <v>4</v>
      </c>
      <c r="M11" s="18" t="s">
        <v>5</v>
      </c>
      <c r="N11" s="27" t="s">
        <v>21</v>
      </c>
      <c r="O11" s="20" t="s">
        <v>20</v>
      </c>
      <c r="P11" s="19" t="s">
        <v>6</v>
      </c>
      <c r="Q11" s="19" t="s">
        <v>7</v>
      </c>
      <c r="R11" s="82"/>
    </row>
    <row r="12" spans="1:19" ht="12.75">
      <c r="A12" s="52" t="s">
        <v>18</v>
      </c>
      <c r="B12" s="53"/>
      <c r="C12" s="53">
        <f>Data!C17</f>
        <v>17.4</v>
      </c>
      <c r="D12" s="54"/>
      <c r="E12" s="53">
        <f>Data!F17</f>
        <v>82.6</v>
      </c>
      <c r="F12" s="53"/>
      <c r="G12" s="53"/>
      <c r="H12" s="53"/>
      <c r="I12" s="55">
        <f aca="true" t="shared" si="0" ref="I12:I28">SUM(B12:H12)</f>
        <v>100</v>
      </c>
      <c r="J12" s="52" t="s">
        <v>39</v>
      </c>
      <c r="K12" s="53"/>
      <c r="L12" s="53"/>
      <c r="M12" s="54"/>
      <c r="N12" s="53">
        <f>Data!F33</f>
        <v>100</v>
      </c>
      <c r="O12" s="53"/>
      <c r="P12" s="53"/>
      <c r="Q12" s="53"/>
      <c r="R12" s="73">
        <f aca="true" t="shared" si="1" ref="R12:R19">SUM(K12:Q12)</f>
        <v>100</v>
      </c>
      <c r="S12" s="77"/>
    </row>
    <row r="13" spans="1:19" ht="12.75">
      <c r="A13" s="56" t="s">
        <v>25</v>
      </c>
      <c r="B13" s="57"/>
      <c r="C13" s="57"/>
      <c r="D13" s="58"/>
      <c r="E13" s="57">
        <f>Data!F19</f>
        <v>100</v>
      </c>
      <c r="F13" s="57"/>
      <c r="G13" s="57"/>
      <c r="H13" s="57"/>
      <c r="I13" s="59">
        <f t="shared" si="0"/>
        <v>100</v>
      </c>
      <c r="J13" s="56" t="s">
        <v>40</v>
      </c>
      <c r="K13" s="57"/>
      <c r="L13" s="57"/>
      <c r="M13" s="58"/>
      <c r="N13" s="57">
        <f>Data!F34</f>
        <v>100</v>
      </c>
      <c r="O13" s="57"/>
      <c r="P13" s="57"/>
      <c r="Q13" s="57"/>
      <c r="R13" s="74">
        <f t="shared" si="1"/>
        <v>100</v>
      </c>
      <c r="S13" s="77"/>
    </row>
    <row r="14" spans="1:19" ht="12.75">
      <c r="A14" s="52" t="s">
        <v>26</v>
      </c>
      <c r="B14" s="53"/>
      <c r="C14" s="53"/>
      <c r="D14" s="60"/>
      <c r="E14" s="53">
        <f>Data!F20</f>
        <v>100</v>
      </c>
      <c r="F14" s="53"/>
      <c r="G14" s="53"/>
      <c r="H14" s="53"/>
      <c r="I14" s="61">
        <f t="shared" si="0"/>
        <v>100</v>
      </c>
      <c r="J14" s="52" t="s">
        <v>41</v>
      </c>
      <c r="K14" s="53"/>
      <c r="L14" s="53"/>
      <c r="M14" s="60"/>
      <c r="N14" s="53">
        <f>Data!F35</f>
        <v>100</v>
      </c>
      <c r="O14" s="53"/>
      <c r="P14" s="53"/>
      <c r="Q14" s="53"/>
      <c r="R14" s="75">
        <f t="shared" si="1"/>
        <v>100</v>
      </c>
      <c r="S14" s="77"/>
    </row>
    <row r="15" spans="1:19" s="49" customFormat="1" ht="12.75">
      <c r="A15" s="56" t="s">
        <v>27</v>
      </c>
      <c r="B15" s="57"/>
      <c r="C15" s="57"/>
      <c r="D15" s="58"/>
      <c r="E15" s="57">
        <f>Data!F21</f>
        <v>100</v>
      </c>
      <c r="F15" s="57"/>
      <c r="G15" s="57"/>
      <c r="H15" s="57"/>
      <c r="I15" s="59">
        <f t="shared" si="0"/>
        <v>100</v>
      </c>
      <c r="J15" s="56" t="s">
        <v>42</v>
      </c>
      <c r="K15" s="57"/>
      <c r="L15" s="57"/>
      <c r="M15" s="58"/>
      <c r="N15" s="57">
        <f>Data!F36</f>
        <v>100</v>
      </c>
      <c r="O15" s="57"/>
      <c r="P15" s="57"/>
      <c r="Q15" s="57"/>
      <c r="R15" s="74">
        <f t="shared" si="1"/>
        <v>100</v>
      </c>
      <c r="S15" s="78"/>
    </row>
    <row r="16" spans="1:19" ht="12.75">
      <c r="A16" s="52" t="s">
        <v>28</v>
      </c>
      <c r="B16" s="53"/>
      <c r="C16" s="53">
        <f>Data!C22</f>
        <v>43.2</v>
      </c>
      <c r="D16" s="60"/>
      <c r="E16" s="53">
        <f>Data!F22</f>
        <v>56.8</v>
      </c>
      <c r="F16" s="53"/>
      <c r="G16" s="53"/>
      <c r="H16" s="53"/>
      <c r="I16" s="61">
        <f t="shared" si="0"/>
        <v>100</v>
      </c>
      <c r="J16" s="52" t="s">
        <v>43</v>
      </c>
      <c r="K16" s="53"/>
      <c r="L16" s="53">
        <f>Data!C37</f>
        <v>100</v>
      </c>
      <c r="M16" s="60"/>
      <c r="N16" s="53"/>
      <c r="O16" s="53"/>
      <c r="P16" s="53"/>
      <c r="Q16" s="53"/>
      <c r="R16" s="75">
        <f t="shared" si="1"/>
        <v>100</v>
      </c>
      <c r="S16" s="77"/>
    </row>
    <row r="17" spans="1:19" s="49" customFormat="1" ht="12.75">
      <c r="A17" s="62" t="s">
        <v>19</v>
      </c>
      <c r="B17" s="57"/>
      <c r="C17" s="57"/>
      <c r="D17" s="58"/>
      <c r="E17" s="57">
        <f>Data!C18</f>
        <v>100</v>
      </c>
      <c r="F17" s="57"/>
      <c r="G17" s="57"/>
      <c r="H17" s="57"/>
      <c r="I17" s="59">
        <f t="shared" si="0"/>
        <v>100</v>
      </c>
      <c r="J17" s="62" t="s">
        <v>44</v>
      </c>
      <c r="K17" s="57"/>
      <c r="L17" s="57"/>
      <c r="M17" s="58"/>
      <c r="N17" s="57">
        <f>Data!F38</f>
        <v>100</v>
      </c>
      <c r="O17" s="57"/>
      <c r="P17" s="57"/>
      <c r="Q17" s="57"/>
      <c r="R17" s="74">
        <f t="shared" si="1"/>
        <v>100</v>
      </c>
      <c r="S17" s="78"/>
    </row>
    <row r="18" spans="1:19" ht="12.75">
      <c r="A18" s="52" t="s">
        <v>17</v>
      </c>
      <c r="B18" s="53">
        <f>Data!B9</f>
        <v>17.1</v>
      </c>
      <c r="C18" s="53"/>
      <c r="D18" s="60"/>
      <c r="E18" s="53"/>
      <c r="F18" s="53"/>
      <c r="G18" s="53"/>
      <c r="H18" s="53">
        <f>Data!I9</f>
        <v>82.9</v>
      </c>
      <c r="I18" s="61">
        <f t="shared" si="0"/>
        <v>100</v>
      </c>
      <c r="J18" s="52" t="s">
        <v>45</v>
      </c>
      <c r="K18" s="53"/>
      <c r="L18" s="53"/>
      <c r="M18" s="60"/>
      <c r="N18" s="53">
        <f>Data!F39</f>
        <v>97.4</v>
      </c>
      <c r="O18" s="53"/>
      <c r="P18" s="53"/>
      <c r="Q18" s="53">
        <f>Data!I39</f>
        <v>2.6</v>
      </c>
      <c r="R18" s="75">
        <f t="shared" si="1"/>
        <v>100</v>
      </c>
      <c r="S18" s="77"/>
    </row>
    <row r="19" spans="1:19" s="49" customFormat="1" ht="12.75">
      <c r="A19" s="56" t="s">
        <v>29</v>
      </c>
      <c r="B19" s="57"/>
      <c r="C19" s="57"/>
      <c r="D19" s="58"/>
      <c r="E19" s="57">
        <f>Data!F23</f>
        <v>100</v>
      </c>
      <c r="F19" s="57"/>
      <c r="G19" s="57"/>
      <c r="H19" s="57"/>
      <c r="I19" s="59">
        <f t="shared" si="0"/>
        <v>100</v>
      </c>
      <c r="J19" s="56" t="s">
        <v>46</v>
      </c>
      <c r="K19" s="57"/>
      <c r="L19" s="57"/>
      <c r="M19" s="58"/>
      <c r="N19" s="57">
        <f>Data!F40</f>
        <v>100</v>
      </c>
      <c r="O19" s="57"/>
      <c r="P19" s="57"/>
      <c r="Q19" s="57"/>
      <c r="R19" s="74">
        <f t="shared" si="1"/>
        <v>100</v>
      </c>
      <c r="S19" s="78"/>
    </row>
    <row r="20" spans="1:19" ht="12.75">
      <c r="A20" s="52" t="s">
        <v>30</v>
      </c>
      <c r="B20" s="53"/>
      <c r="C20" s="53"/>
      <c r="D20" s="60"/>
      <c r="E20" s="53">
        <f>Data!F24</f>
        <v>80.7</v>
      </c>
      <c r="F20" s="53"/>
      <c r="G20" s="53"/>
      <c r="H20" s="53">
        <f>Data!I24</f>
        <v>19.3</v>
      </c>
      <c r="I20" s="61">
        <f t="shared" si="0"/>
        <v>100</v>
      </c>
      <c r="J20" s="52"/>
      <c r="K20" s="53"/>
      <c r="L20" s="53"/>
      <c r="M20" s="60"/>
      <c r="N20" s="53"/>
      <c r="O20" s="53"/>
      <c r="P20" s="53"/>
      <c r="Q20" s="53"/>
      <c r="R20" s="75"/>
      <c r="S20" s="77"/>
    </row>
    <row r="21" spans="1:19" s="49" customFormat="1" ht="12.75">
      <c r="A21" s="56" t="s">
        <v>31</v>
      </c>
      <c r="B21" s="57"/>
      <c r="C21" s="57"/>
      <c r="D21" s="58"/>
      <c r="E21" s="57"/>
      <c r="F21" s="57">
        <f>Data!G25</f>
        <v>100</v>
      </c>
      <c r="G21" s="57"/>
      <c r="H21" s="57"/>
      <c r="I21" s="59">
        <f t="shared" si="0"/>
        <v>100</v>
      </c>
      <c r="J21" s="72" t="s">
        <v>54</v>
      </c>
      <c r="K21" s="57"/>
      <c r="L21" s="57"/>
      <c r="M21" s="58"/>
      <c r="N21" s="57"/>
      <c r="O21" s="57"/>
      <c r="P21" s="57"/>
      <c r="Q21" s="57"/>
      <c r="R21" s="74"/>
      <c r="S21" s="78"/>
    </row>
    <row r="22" spans="1:19" ht="12.75">
      <c r="A22" s="52" t="s">
        <v>32</v>
      </c>
      <c r="B22" s="53"/>
      <c r="C22" s="53"/>
      <c r="D22" s="60"/>
      <c r="E22" s="53">
        <f>Data!F26</f>
        <v>100</v>
      </c>
      <c r="F22" s="53"/>
      <c r="G22" s="53"/>
      <c r="H22" s="53"/>
      <c r="I22" s="61">
        <f t="shared" si="0"/>
        <v>100</v>
      </c>
      <c r="J22" s="52" t="s">
        <v>47</v>
      </c>
      <c r="K22" s="53">
        <f>Data!B8</f>
        <v>15.784215784215785</v>
      </c>
      <c r="L22" s="53">
        <f>Data!C8</f>
        <v>32.86713286713287</v>
      </c>
      <c r="M22" s="60"/>
      <c r="N22" s="53">
        <f>Data!F8</f>
        <v>51.34865134865135</v>
      </c>
      <c r="O22" s="53"/>
      <c r="P22" s="53"/>
      <c r="Q22" s="53"/>
      <c r="R22" s="75">
        <f aca="true" t="shared" si="2" ref="R22:R28">SUM(K22:Q22)</f>
        <v>100</v>
      </c>
      <c r="S22" s="77"/>
    </row>
    <row r="23" spans="1:19" s="49" customFormat="1" ht="12.75">
      <c r="A23" s="56" t="s">
        <v>33</v>
      </c>
      <c r="B23" s="57"/>
      <c r="C23" s="57"/>
      <c r="D23" s="58"/>
      <c r="E23" s="57"/>
      <c r="F23" s="57">
        <f>Data!G27</f>
        <v>100</v>
      </c>
      <c r="G23" s="57"/>
      <c r="H23" s="57"/>
      <c r="I23" s="59">
        <f t="shared" si="0"/>
        <v>100</v>
      </c>
      <c r="J23" s="56" t="s">
        <v>48</v>
      </c>
      <c r="K23" s="57"/>
      <c r="L23" s="57"/>
      <c r="M23" s="58"/>
      <c r="N23" s="57">
        <f>Data!F10</f>
        <v>100</v>
      </c>
      <c r="O23" s="57"/>
      <c r="P23" s="57"/>
      <c r="Q23" s="57"/>
      <c r="R23" s="74">
        <f t="shared" si="2"/>
        <v>100</v>
      </c>
      <c r="S23" s="78"/>
    </row>
    <row r="24" spans="1:19" ht="12.75">
      <c r="A24" s="52" t="s">
        <v>34</v>
      </c>
      <c r="B24" s="53"/>
      <c r="C24" s="53"/>
      <c r="D24" s="60"/>
      <c r="E24" s="53">
        <f>Data!F28</f>
        <v>100</v>
      </c>
      <c r="F24" s="53"/>
      <c r="G24" s="53"/>
      <c r="H24" s="60"/>
      <c r="I24" s="61">
        <f t="shared" si="0"/>
        <v>100</v>
      </c>
      <c r="J24" s="52" t="s">
        <v>49</v>
      </c>
      <c r="K24" s="53"/>
      <c r="L24" s="53"/>
      <c r="M24" s="60"/>
      <c r="N24" s="53">
        <f>Data!F11</f>
        <v>100</v>
      </c>
      <c r="O24" s="53"/>
      <c r="P24" s="53"/>
      <c r="Q24" s="53"/>
      <c r="R24" s="75">
        <f t="shared" si="2"/>
        <v>100</v>
      </c>
      <c r="S24" s="77"/>
    </row>
    <row r="25" spans="1:19" ht="12.75">
      <c r="A25" s="56" t="s">
        <v>35</v>
      </c>
      <c r="B25" s="57"/>
      <c r="C25" s="57"/>
      <c r="D25" s="58"/>
      <c r="E25" s="57">
        <f>Data!F29</f>
        <v>100</v>
      </c>
      <c r="F25" s="57"/>
      <c r="G25" s="57"/>
      <c r="H25" s="58"/>
      <c r="I25" s="59">
        <f t="shared" si="0"/>
        <v>100</v>
      </c>
      <c r="J25" s="56" t="s">
        <v>50</v>
      </c>
      <c r="K25" s="57"/>
      <c r="L25" s="57"/>
      <c r="M25" s="58">
        <f>Data!D13</f>
        <v>0.7</v>
      </c>
      <c r="N25" s="57">
        <f>Data!F13</f>
        <v>99.3</v>
      </c>
      <c r="O25" s="57"/>
      <c r="P25" s="57"/>
      <c r="Q25" s="57"/>
      <c r="R25" s="74">
        <f t="shared" si="2"/>
        <v>100</v>
      </c>
      <c r="S25" s="77"/>
    </row>
    <row r="26" spans="1:19" ht="12.75">
      <c r="A26" s="52" t="s">
        <v>36</v>
      </c>
      <c r="B26" s="53"/>
      <c r="C26" s="53"/>
      <c r="D26" s="60"/>
      <c r="E26" s="53">
        <f>Data!F30</f>
        <v>100</v>
      </c>
      <c r="F26" s="53"/>
      <c r="G26" s="53"/>
      <c r="H26" s="60"/>
      <c r="I26" s="61">
        <f t="shared" si="0"/>
        <v>100</v>
      </c>
      <c r="J26" s="52" t="s">
        <v>51</v>
      </c>
      <c r="K26" s="53"/>
      <c r="L26" s="53"/>
      <c r="M26" s="60"/>
      <c r="N26" s="53">
        <f>Data!F14</f>
        <v>100</v>
      </c>
      <c r="O26" s="53"/>
      <c r="P26" s="53"/>
      <c r="Q26" s="53"/>
      <c r="R26" s="75">
        <f t="shared" si="2"/>
        <v>100</v>
      </c>
      <c r="S26" s="77"/>
    </row>
    <row r="27" spans="1:19" ht="12.75">
      <c r="A27" s="56" t="s">
        <v>37</v>
      </c>
      <c r="B27" s="57"/>
      <c r="C27" s="57"/>
      <c r="D27" s="58"/>
      <c r="E27" s="57">
        <f>Data!F31</f>
        <v>100</v>
      </c>
      <c r="F27" s="57"/>
      <c r="G27" s="57"/>
      <c r="H27" s="58"/>
      <c r="I27" s="59">
        <f t="shared" si="0"/>
        <v>100</v>
      </c>
      <c r="J27" s="56" t="s">
        <v>52</v>
      </c>
      <c r="K27" s="57">
        <f>Data!B15</f>
        <v>1.7000000000000002</v>
      </c>
      <c r="L27" s="57">
        <f>Data!C15</f>
        <v>47.5</v>
      </c>
      <c r="M27" s="58">
        <f>Data!D15</f>
        <v>38.3</v>
      </c>
      <c r="N27" s="57">
        <f>Data!F15</f>
        <v>12.5</v>
      </c>
      <c r="O27" s="57"/>
      <c r="P27" s="57"/>
      <c r="Q27" s="57"/>
      <c r="R27" s="74">
        <f t="shared" si="2"/>
        <v>100</v>
      </c>
      <c r="S27" s="77"/>
    </row>
    <row r="28" spans="1:19" ht="12.75">
      <c r="A28" s="52" t="s">
        <v>38</v>
      </c>
      <c r="B28" s="53"/>
      <c r="C28" s="53">
        <f>Data!C32</f>
        <v>43.8</v>
      </c>
      <c r="D28" s="60"/>
      <c r="E28" s="53">
        <f>Data!F32</f>
        <v>56.2</v>
      </c>
      <c r="F28" s="53"/>
      <c r="G28" s="53"/>
      <c r="H28" s="60"/>
      <c r="I28" s="61">
        <f t="shared" si="0"/>
        <v>100</v>
      </c>
      <c r="J28" s="52" t="s">
        <v>53</v>
      </c>
      <c r="K28" s="53"/>
      <c r="L28" s="53"/>
      <c r="M28" s="60"/>
      <c r="N28" s="53">
        <f>Data!F16</f>
        <v>100</v>
      </c>
      <c r="O28" s="53"/>
      <c r="P28" s="53"/>
      <c r="Q28" s="53"/>
      <c r="R28" s="75">
        <f t="shared" si="2"/>
        <v>100</v>
      </c>
      <c r="S28" s="77"/>
    </row>
    <row r="29" spans="1:19" ht="12.75">
      <c r="A29" s="68" t="s">
        <v>8</v>
      </c>
      <c r="B29" s="69"/>
      <c r="C29" s="69">
        <f>Data!C12</f>
        <v>12.312312312312311</v>
      </c>
      <c r="D29" s="70">
        <f>Data!D12</f>
        <v>15.315315315315313</v>
      </c>
      <c r="E29" s="69"/>
      <c r="F29" s="69"/>
      <c r="G29" s="69"/>
      <c r="H29" s="70">
        <f>Data!I12</f>
        <v>72.37237237237237</v>
      </c>
      <c r="I29" s="71">
        <f>SUM(B29:H29)</f>
        <v>100</v>
      </c>
      <c r="J29" s="68"/>
      <c r="K29" s="69"/>
      <c r="L29" s="69"/>
      <c r="M29" s="70"/>
      <c r="N29" s="69"/>
      <c r="O29" s="69"/>
      <c r="P29" s="69"/>
      <c r="Q29" s="70"/>
      <c r="R29" s="76"/>
      <c r="S29" s="77"/>
    </row>
    <row r="30" spans="1:9" ht="5.25" customHeight="1">
      <c r="A30" s="15"/>
      <c r="B30" s="21"/>
      <c r="C30" s="21"/>
      <c r="D30" s="21"/>
      <c r="E30" s="21"/>
      <c r="F30" s="21"/>
      <c r="G30" s="21"/>
      <c r="H30" s="21"/>
      <c r="I30" s="26"/>
    </row>
    <row r="31" spans="1:9" ht="10.5" customHeight="1">
      <c r="A31" s="25" t="s">
        <v>22</v>
      </c>
      <c r="B31" s="23"/>
      <c r="C31" s="22"/>
      <c r="D31" s="23"/>
      <c r="E31" s="23"/>
      <c r="F31" s="23"/>
      <c r="G31" s="22"/>
      <c r="H31" s="22"/>
      <c r="I31" s="23"/>
    </row>
    <row r="32" spans="1:9" ht="10.5" customHeight="1">
      <c r="A32" s="24" t="s">
        <v>16</v>
      </c>
      <c r="B32" s="24"/>
      <c r="C32" s="24"/>
      <c r="D32" s="24"/>
      <c r="E32" s="24"/>
      <c r="F32" s="24"/>
      <c r="G32" s="24"/>
      <c r="H32" s="24"/>
      <c r="I32" s="24"/>
    </row>
  </sheetData>
  <sheetProtection/>
  <mergeCells count="8">
    <mergeCell ref="K10:M10"/>
    <mergeCell ref="N10:Q10"/>
    <mergeCell ref="R10:R11"/>
    <mergeCell ref="I10:I11"/>
    <mergeCell ref="A7:R7"/>
    <mergeCell ref="A8:R8"/>
    <mergeCell ref="B10:D10"/>
    <mergeCell ref="E10:H10"/>
  </mergeCells>
  <hyperlinks>
    <hyperlink ref="A1" r:id="rId1" display="http://dx.doi.org/10.1787/pension_glance-2014-en"/>
  </hyperlinks>
  <printOptions/>
  <pageMargins left="0.7480314960629921" right="0.7480314960629921" top="0.984251968503937" bottom="0.984251968503937" header="0.5118110236220472" footer="0.5118110236220472"/>
  <pageSetup fitToHeight="1" fitToWidth="1" horizontalDpi="600" verticalDpi="600" orientation="portrait" paperSize="9" scale="59" r:id="rId2"/>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1" sqref="A1"/>
    </sheetView>
  </sheetViews>
  <sheetFormatPr defaultColWidth="11.421875" defaultRowHeight="12.75"/>
  <cols>
    <col min="1" max="1" width="16.28125" style="0" customWidth="1"/>
    <col min="2" max="2" width="9.8515625" style="0" customWidth="1"/>
    <col min="3" max="4" width="7.7109375" style="0" customWidth="1"/>
    <col min="5" max="9" width="6.7109375" style="0" customWidth="1"/>
    <col min="10" max="10" width="17.57421875" style="0" customWidth="1"/>
    <col min="11" max="11" width="10.00390625" style="0" customWidth="1"/>
    <col min="12" max="13" width="7.7109375" style="0" customWidth="1"/>
    <col min="14" max="18" width="6.7109375" style="0" customWidth="1"/>
  </cols>
  <sheetData>
    <row r="1" s="89" customFormat="1" ht="12.75">
      <c r="A1" s="90" t="s">
        <v>85</v>
      </c>
    </row>
    <row r="2" spans="1:2" s="89" customFormat="1" ht="12.75">
      <c r="A2" s="89" t="s">
        <v>86</v>
      </c>
      <c r="B2" s="89" t="s">
        <v>87</v>
      </c>
    </row>
    <row r="3" s="89" customFormat="1" ht="12.75">
      <c r="A3" s="89" t="s">
        <v>88</v>
      </c>
    </row>
    <row r="4" s="89" customFormat="1" ht="12.75">
      <c r="A4" s="89" t="s">
        <v>89</v>
      </c>
    </row>
    <row r="5" s="89" customFormat="1" ht="12.75"/>
    <row r="6" ht="12.75">
      <c r="A6" s="11"/>
    </row>
    <row r="7" spans="1:18" ht="12.75" customHeight="1">
      <c r="A7" s="85" t="s">
        <v>83</v>
      </c>
      <c r="B7" s="85"/>
      <c r="C7" s="85"/>
      <c r="D7" s="85"/>
      <c r="E7" s="85"/>
      <c r="F7" s="85"/>
      <c r="G7" s="85"/>
      <c r="H7" s="85"/>
      <c r="I7" s="85"/>
      <c r="J7" s="85"/>
      <c r="K7" s="85"/>
      <c r="L7" s="85"/>
      <c r="M7" s="85"/>
      <c r="N7" s="85"/>
      <c r="O7" s="85"/>
      <c r="P7" s="85"/>
      <c r="Q7" s="85"/>
      <c r="R7" s="85"/>
    </row>
    <row r="8" spans="1:18" ht="12.75" customHeight="1">
      <c r="A8" s="86" t="s">
        <v>84</v>
      </c>
      <c r="B8" s="86"/>
      <c r="C8" s="86"/>
      <c r="D8" s="86"/>
      <c r="E8" s="86"/>
      <c r="F8" s="86"/>
      <c r="G8" s="86"/>
      <c r="H8" s="86"/>
      <c r="I8" s="86"/>
      <c r="J8" s="86"/>
      <c r="K8" s="86"/>
      <c r="L8" s="86"/>
      <c r="M8" s="86"/>
      <c r="N8" s="86"/>
      <c r="O8" s="86"/>
      <c r="P8" s="86"/>
      <c r="Q8" s="86"/>
      <c r="R8" s="86"/>
    </row>
    <row r="9" spans="1:9" ht="12.75">
      <c r="A9" s="10"/>
      <c r="B9" s="10"/>
      <c r="C9" s="10"/>
      <c r="D9" s="10"/>
      <c r="E9" s="10"/>
      <c r="F9" s="10"/>
      <c r="G9" s="10"/>
      <c r="H9" s="10"/>
      <c r="I9" s="10"/>
    </row>
    <row r="10" spans="1:18" ht="12.75">
      <c r="A10" s="12"/>
      <c r="B10" s="79" t="s">
        <v>58</v>
      </c>
      <c r="C10" s="79"/>
      <c r="D10" s="79"/>
      <c r="E10" s="87" t="s">
        <v>66</v>
      </c>
      <c r="F10" s="79"/>
      <c r="G10" s="79"/>
      <c r="H10" s="79"/>
      <c r="I10" s="83" t="s">
        <v>2</v>
      </c>
      <c r="J10" s="12"/>
      <c r="K10" s="79" t="s">
        <v>58</v>
      </c>
      <c r="L10" s="79"/>
      <c r="M10" s="80"/>
      <c r="N10" s="87" t="s">
        <v>66</v>
      </c>
      <c r="O10" s="79"/>
      <c r="P10" s="79"/>
      <c r="Q10" s="79"/>
      <c r="R10" s="81" t="s">
        <v>2</v>
      </c>
    </row>
    <row r="11" spans="1:18" ht="24">
      <c r="A11" s="13"/>
      <c r="B11" s="20" t="s">
        <v>59</v>
      </c>
      <c r="C11" s="16" t="s">
        <v>60</v>
      </c>
      <c r="D11" s="16" t="s">
        <v>61</v>
      </c>
      <c r="E11" s="27" t="s">
        <v>62</v>
      </c>
      <c r="F11" s="20" t="s">
        <v>63</v>
      </c>
      <c r="G11" s="20" t="s">
        <v>64</v>
      </c>
      <c r="H11" s="20" t="s">
        <v>65</v>
      </c>
      <c r="I11" s="84"/>
      <c r="J11" s="14"/>
      <c r="K11" s="20" t="s">
        <v>59</v>
      </c>
      <c r="L11" s="16" t="s">
        <v>60</v>
      </c>
      <c r="M11" s="16" t="s">
        <v>61</v>
      </c>
      <c r="N11" s="27" t="s">
        <v>62</v>
      </c>
      <c r="O11" s="20" t="s">
        <v>63</v>
      </c>
      <c r="P11" s="20" t="s">
        <v>64</v>
      </c>
      <c r="Q11" s="20" t="s">
        <v>65</v>
      </c>
      <c r="R11" s="82"/>
    </row>
    <row r="12" spans="1:19" ht="12.75">
      <c r="A12" s="52" t="s">
        <v>18</v>
      </c>
      <c r="B12" s="53"/>
      <c r="C12" s="53">
        <f>Data!C17</f>
        <v>17.4</v>
      </c>
      <c r="D12" s="54"/>
      <c r="E12" s="53">
        <f>Data!F17</f>
        <v>82.6</v>
      </c>
      <c r="F12" s="53"/>
      <c r="G12" s="53"/>
      <c r="H12" s="53"/>
      <c r="I12" s="55">
        <f aca="true" t="shared" si="0" ref="I12:I28">SUM(B12:H12)</f>
        <v>100</v>
      </c>
      <c r="J12" s="52" t="s">
        <v>39</v>
      </c>
      <c r="K12" s="53"/>
      <c r="L12" s="53"/>
      <c r="M12" s="54"/>
      <c r="N12" s="53">
        <f>Data!F33</f>
        <v>100</v>
      </c>
      <c r="O12" s="53"/>
      <c r="P12" s="53"/>
      <c r="Q12" s="53"/>
      <c r="R12" s="73">
        <f aca="true" t="shared" si="1" ref="R12:R19">SUM(K12:Q12)</f>
        <v>100</v>
      </c>
      <c r="S12" s="77"/>
    </row>
    <row r="13" spans="1:19" ht="12.75">
      <c r="A13" s="56" t="s">
        <v>25</v>
      </c>
      <c r="B13" s="57"/>
      <c r="C13" s="57"/>
      <c r="D13" s="58"/>
      <c r="E13" s="57">
        <f>Data!F19</f>
        <v>100</v>
      </c>
      <c r="F13" s="57"/>
      <c r="G13" s="57"/>
      <c r="H13" s="57"/>
      <c r="I13" s="59">
        <f t="shared" si="0"/>
        <v>100</v>
      </c>
      <c r="J13" s="56" t="s">
        <v>73</v>
      </c>
      <c r="K13" s="57"/>
      <c r="L13" s="57"/>
      <c r="M13" s="58"/>
      <c r="N13" s="57">
        <f>Data!F34</f>
        <v>100</v>
      </c>
      <c r="O13" s="57"/>
      <c r="P13" s="57"/>
      <c r="Q13" s="57"/>
      <c r="R13" s="74">
        <f t="shared" si="1"/>
        <v>100</v>
      </c>
      <c r="S13" s="77"/>
    </row>
    <row r="14" spans="1:19" ht="12.75">
      <c r="A14" s="52" t="s">
        <v>26</v>
      </c>
      <c r="B14" s="53"/>
      <c r="C14" s="53"/>
      <c r="D14" s="60"/>
      <c r="E14" s="53">
        <f>Data!F20</f>
        <v>100</v>
      </c>
      <c r="F14" s="53"/>
      <c r="G14" s="53"/>
      <c r="H14" s="53"/>
      <c r="I14" s="61">
        <f t="shared" si="0"/>
        <v>100</v>
      </c>
      <c r="J14" s="52" t="s">
        <v>41</v>
      </c>
      <c r="K14" s="53"/>
      <c r="L14" s="53"/>
      <c r="M14" s="60"/>
      <c r="N14" s="53">
        <f>Data!F35</f>
        <v>100</v>
      </c>
      <c r="O14" s="53"/>
      <c r="P14" s="53"/>
      <c r="Q14" s="53"/>
      <c r="R14" s="75">
        <f t="shared" si="1"/>
        <v>100</v>
      </c>
      <c r="S14" s="77"/>
    </row>
    <row r="15" spans="1:19" s="49" customFormat="1" ht="12.75">
      <c r="A15" s="56" t="s">
        <v>67</v>
      </c>
      <c r="B15" s="57"/>
      <c r="C15" s="57"/>
      <c r="D15" s="58"/>
      <c r="E15" s="57">
        <f>Data!F21</f>
        <v>100</v>
      </c>
      <c r="F15" s="57"/>
      <c r="G15" s="57"/>
      <c r="H15" s="57"/>
      <c r="I15" s="59">
        <f t="shared" si="0"/>
        <v>100</v>
      </c>
      <c r="J15" s="56" t="s">
        <v>74</v>
      </c>
      <c r="K15" s="57"/>
      <c r="L15" s="57"/>
      <c r="M15" s="58"/>
      <c r="N15" s="57">
        <f>Data!F36</f>
        <v>100</v>
      </c>
      <c r="O15" s="57"/>
      <c r="P15" s="57"/>
      <c r="Q15" s="57"/>
      <c r="R15" s="74">
        <f t="shared" si="1"/>
        <v>100</v>
      </c>
      <c r="S15" s="78"/>
    </row>
    <row r="16" spans="1:19" ht="12.75">
      <c r="A16" s="52" t="s">
        <v>28</v>
      </c>
      <c r="B16" s="53"/>
      <c r="C16" s="53">
        <f>Data!C22</f>
        <v>43.2</v>
      </c>
      <c r="D16" s="60"/>
      <c r="E16" s="53">
        <f>Data!F22</f>
        <v>56.8</v>
      </c>
      <c r="F16" s="53"/>
      <c r="G16" s="53"/>
      <c r="H16" s="53"/>
      <c r="I16" s="61">
        <f t="shared" si="0"/>
        <v>100</v>
      </c>
      <c r="J16" s="52" t="s">
        <v>43</v>
      </c>
      <c r="K16" s="53"/>
      <c r="L16" s="53">
        <f>Data!C37</f>
        <v>100</v>
      </c>
      <c r="M16" s="60"/>
      <c r="N16" s="53"/>
      <c r="O16" s="53"/>
      <c r="P16" s="53"/>
      <c r="Q16" s="53"/>
      <c r="R16" s="75">
        <f t="shared" si="1"/>
        <v>100</v>
      </c>
      <c r="S16" s="77"/>
    </row>
    <row r="17" spans="1:19" s="49" customFormat="1" ht="12.75">
      <c r="A17" s="62" t="s">
        <v>68</v>
      </c>
      <c r="B17" s="57"/>
      <c r="C17" s="57"/>
      <c r="D17" s="58"/>
      <c r="E17" s="57">
        <f>Data!C18</f>
        <v>100</v>
      </c>
      <c r="F17" s="57"/>
      <c r="G17" s="57"/>
      <c r="H17" s="57"/>
      <c r="I17" s="59">
        <f t="shared" si="0"/>
        <v>100</v>
      </c>
      <c r="J17" s="62" t="s">
        <v>75</v>
      </c>
      <c r="K17" s="57"/>
      <c r="L17" s="57"/>
      <c r="M17" s="58"/>
      <c r="N17" s="57">
        <f>Data!F38</f>
        <v>100</v>
      </c>
      <c r="O17" s="57"/>
      <c r="P17" s="57"/>
      <c r="Q17" s="57"/>
      <c r="R17" s="74">
        <f t="shared" si="1"/>
        <v>100</v>
      </c>
      <c r="S17" s="78"/>
    </row>
    <row r="18" spans="1:19" ht="12.75">
      <c r="A18" s="52" t="s">
        <v>17</v>
      </c>
      <c r="B18" s="53">
        <f>Data!B9</f>
        <v>17.1</v>
      </c>
      <c r="C18" s="53"/>
      <c r="D18" s="60"/>
      <c r="E18" s="53"/>
      <c r="F18" s="53"/>
      <c r="G18" s="53"/>
      <c r="H18" s="53">
        <f>Data!I9</f>
        <v>82.9</v>
      </c>
      <c r="I18" s="61">
        <f t="shared" si="0"/>
        <v>100</v>
      </c>
      <c r="J18" s="52" t="s">
        <v>45</v>
      </c>
      <c r="K18" s="53"/>
      <c r="L18" s="53"/>
      <c r="M18" s="60"/>
      <c r="N18" s="53">
        <f>Data!F39</f>
        <v>97.4</v>
      </c>
      <c r="O18" s="53"/>
      <c r="P18" s="53"/>
      <c r="Q18" s="53">
        <f>Data!I39</f>
        <v>2.6</v>
      </c>
      <c r="R18" s="75">
        <f t="shared" si="1"/>
        <v>100</v>
      </c>
      <c r="S18" s="77"/>
    </row>
    <row r="19" spans="1:19" s="49" customFormat="1" ht="12.75">
      <c r="A19" s="56" t="s">
        <v>29</v>
      </c>
      <c r="B19" s="57"/>
      <c r="C19" s="57"/>
      <c r="D19" s="58"/>
      <c r="E19" s="57">
        <f>Data!F23</f>
        <v>100</v>
      </c>
      <c r="F19" s="57"/>
      <c r="G19" s="57"/>
      <c r="H19" s="57"/>
      <c r="I19" s="59">
        <f t="shared" si="0"/>
        <v>100</v>
      </c>
      <c r="J19" s="56" t="s">
        <v>46</v>
      </c>
      <c r="K19" s="57"/>
      <c r="L19" s="57"/>
      <c r="M19" s="58"/>
      <c r="N19" s="57">
        <f>Data!F40</f>
        <v>100</v>
      </c>
      <c r="O19" s="57"/>
      <c r="P19" s="57"/>
      <c r="Q19" s="57"/>
      <c r="R19" s="74">
        <f t="shared" si="1"/>
        <v>100</v>
      </c>
      <c r="S19" s="78"/>
    </row>
    <row r="20" spans="1:19" ht="12.75">
      <c r="A20" s="52" t="s">
        <v>30</v>
      </c>
      <c r="B20" s="53"/>
      <c r="C20" s="53"/>
      <c r="D20" s="60"/>
      <c r="E20" s="53">
        <f>Data!F24</f>
        <v>80.7</v>
      </c>
      <c r="F20" s="53"/>
      <c r="G20" s="53"/>
      <c r="H20" s="53">
        <f>Data!I24</f>
        <v>19.3</v>
      </c>
      <c r="I20" s="61">
        <f t="shared" si="0"/>
        <v>100</v>
      </c>
      <c r="J20" s="52"/>
      <c r="K20" s="53"/>
      <c r="L20" s="53"/>
      <c r="M20" s="60"/>
      <c r="N20" s="53"/>
      <c r="O20" s="53"/>
      <c r="P20" s="53"/>
      <c r="Q20" s="53"/>
      <c r="R20" s="75"/>
      <c r="S20" s="77"/>
    </row>
    <row r="21" spans="1:19" s="49" customFormat="1" ht="12.75">
      <c r="A21" s="56" t="s">
        <v>69</v>
      </c>
      <c r="B21" s="57"/>
      <c r="C21" s="57"/>
      <c r="D21" s="58"/>
      <c r="E21" s="57"/>
      <c r="F21" s="57">
        <f>Data!G25</f>
        <v>100</v>
      </c>
      <c r="G21" s="57"/>
      <c r="H21" s="57"/>
      <c r="I21" s="59">
        <f t="shared" si="0"/>
        <v>100</v>
      </c>
      <c r="J21" s="72" t="s">
        <v>56</v>
      </c>
      <c r="K21" s="57"/>
      <c r="L21" s="57"/>
      <c r="M21" s="58"/>
      <c r="N21" s="57"/>
      <c r="O21" s="57"/>
      <c r="P21" s="57"/>
      <c r="Q21" s="57"/>
      <c r="R21" s="74"/>
      <c r="S21" s="78"/>
    </row>
    <row r="22" spans="1:19" ht="12.75">
      <c r="A22" s="52" t="s">
        <v>32</v>
      </c>
      <c r="B22" s="53"/>
      <c r="C22" s="53"/>
      <c r="D22" s="60"/>
      <c r="E22" s="53">
        <f>Data!F26</f>
        <v>100</v>
      </c>
      <c r="F22" s="53"/>
      <c r="G22" s="53"/>
      <c r="H22" s="53"/>
      <c r="I22" s="61">
        <f t="shared" si="0"/>
        <v>100</v>
      </c>
      <c r="J22" s="52" t="s">
        <v>76</v>
      </c>
      <c r="K22" s="53">
        <f>Data!B8</f>
        <v>15.784215784215785</v>
      </c>
      <c r="L22" s="53">
        <f>Data!C8</f>
        <v>32.86713286713287</v>
      </c>
      <c r="M22" s="60"/>
      <c r="N22" s="53">
        <f>Data!F8</f>
        <v>51.34865134865135</v>
      </c>
      <c r="O22" s="53"/>
      <c r="P22" s="53"/>
      <c r="Q22" s="53"/>
      <c r="R22" s="75">
        <f aca="true" t="shared" si="2" ref="R22:R28">SUM(K22:Q22)</f>
        <v>100</v>
      </c>
      <c r="S22" s="77"/>
    </row>
    <row r="23" spans="1:19" s="49" customFormat="1" ht="12.75">
      <c r="A23" s="56" t="s">
        <v>33</v>
      </c>
      <c r="B23" s="57"/>
      <c r="C23" s="57"/>
      <c r="D23" s="58"/>
      <c r="E23" s="57"/>
      <c r="F23" s="57">
        <f>Data!G27</f>
        <v>100</v>
      </c>
      <c r="G23" s="57"/>
      <c r="H23" s="57"/>
      <c r="I23" s="59">
        <f t="shared" si="0"/>
        <v>100</v>
      </c>
      <c r="J23" s="56" t="s">
        <v>77</v>
      </c>
      <c r="K23" s="57"/>
      <c r="L23" s="57"/>
      <c r="M23" s="58"/>
      <c r="N23" s="57">
        <f>Data!F10</f>
        <v>100</v>
      </c>
      <c r="O23" s="57"/>
      <c r="P23" s="57"/>
      <c r="Q23" s="57"/>
      <c r="R23" s="74">
        <f t="shared" si="2"/>
        <v>100</v>
      </c>
      <c r="S23" s="78"/>
    </row>
    <row r="24" spans="1:19" ht="12.75">
      <c r="A24" s="52" t="s">
        <v>34</v>
      </c>
      <c r="B24" s="53"/>
      <c r="C24" s="53"/>
      <c r="D24" s="60"/>
      <c r="E24" s="53">
        <f>Data!F28</f>
        <v>100</v>
      </c>
      <c r="F24" s="53"/>
      <c r="G24" s="53"/>
      <c r="H24" s="60"/>
      <c r="I24" s="61">
        <f t="shared" si="0"/>
        <v>100</v>
      </c>
      <c r="J24" s="52" t="s">
        <v>78</v>
      </c>
      <c r="K24" s="53"/>
      <c r="L24" s="53"/>
      <c r="M24" s="60"/>
      <c r="N24" s="53">
        <f>Data!F11</f>
        <v>100</v>
      </c>
      <c r="O24" s="53"/>
      <c r="P24" s="53"/>
      <c r="Q24" s="53"/>
      <c r="R24" s="75">
        <f t="shared" si="2"/>
        <v>100</v>
      </c>
      <c r="S24" s="77"/>
    </row>
    <row r="25" spans="1:19" ht="12.75">
      <c r="A25" s="56" t="s">
        <v>70</v>
      </c>
      <c r="B25" s="57"/>
      <c r="C25" s="57"/>
      <c r="D25" s="58"/>
      <c r="E25" s="57">
        <f>Data!F29</f>
        <v>100</v>
      </c>
      <c r="F25" s="57"/>
      <c r="G25" s="57"/>
      <c r="H25" s="58"/>
      <c r="I25" s="59">
        <f t="shared" si="0"/>
        <v>100</v>
      </c>
      <c r="J25" s="56" t="s">
        <v>50</v>
      </c>
      <c r="K25" s="57"/>
      <c r="L25" s="57"/>
      <c r="M25" s="58">
        <f>Data!D13</f>
        <v>0.7</v>
      </c>
      <c r="N25" s="57">
        <f>Data!F13</f>
        <v>99.3</v>
      </c>
      <c r="O25" s="57"/>
      <c r="P25" s="57"/>
      <c r="Q25" s="57"/>
      <c r="R25" s="74">
        <f t="shared" si="2"/>
        <v>100</v>
      </c>
      <c r="S25" s="77"/>
    </row>
    <row r="26" spans="1:19" ht="12.75">
      <c r="A26" s="52" t="s">
        <v>71</v>
      </c>
      <c r="B26" s="53"/>
      <c r="C26" s="53"/>
      <c r="D26" s="60"/>
      <c r="E26" s="53">
        <f>Data!F30</f>
        <v>100</v>
      </c>
      <c r="F26" s="53"/>
      <c r="G26" s="53"/>
      <c r="H26" s="60"/>
      <c r="I26" s="61">
        <f t="shared" si="0"/>
        <v>100</v>
      </c>
      <c r="J26" s="52" t="s">
        <v>79</v>
      </c>
      <c r="K26" s="53"/>
      <c r="L26" s="53"/>
      <c r="M26" s="60"/>
      <c r="N26" s="53">
        <f>Data!F14</f>
        <v>100</v>
      </c>
      <c r="O26" s="53"/>
      <c r="P26" s="53"/>
      <c r="Q26" s="53"/>
      <c r="R26" s="75">
        <f t="shared" si="2"/>
        <v>100</v>
      </c>
      <c r="S26" s="77"/>
    </row>
    <row r="27" spans="1:19" ht="12.75">
      <c r="A27" s="56" t="s">
        <v>37</v>
      </c>
      <c r="B27" s="57"/>
      <c r="C27" s="57"/>
      <c r="D27" s="58"/>
      <c r="E27" s="57">
        <f>Data!F31</f>
        <v>100</v>
      </c>
      <c r="F27" s="57"/>
      <c r="G27" s="57"/>
      <c r="H27" s="58"/>
      <c r="I27" s="59">
        <f t="shared" si="0"/>
        <v>100</v>
      </c>
      <c r="J27" s="56" t="s">
        <v>80</v>
      </c>
      <c r="K27" s="57">
        <f>Data!B15</f>
        <v>1.7000000000000002</v>
      </c>
      <c r="L27" s="57">
        <f>Data!C15</f>
        <v>47.5</v>
      </c>
      <c r="M27" s="58">
        <f>Data!D15</f>
        <v>38.3</v>
      </c>
      <c r="N27" s="57">
        <f>Data!F15</f>
        <v>12.5</v>
      </c>
      <c r="O27" s="57"/>
      <c r="P27" s="57"/>
      <c r="Q27" s="57"/>
      <c r="R27" s="74">
        <f t="shared" si="2"/>
        <v>100</v>
      </c>
      <c r="S27" s="77"/>
    </row>
    <row r="28" spans="1:19" ht="12.75">
      <c r="A28" s="52" t="s">
        <v>38</v>
      </c>
      <c r="B28" s="53"/>
      <c r="C28" s="53">
        <f>Data!C32</f>
        <v>43.8</v>
      </c>
      <c r="D28" s="60"/>
      <c r="E28" s="53">
        <f>Data!F32</f>
        <v>56.2</v>
      </c>
      <c r="F28" s="53"/>
      <c r="G28" s="53"/>
      <c r="H28" s="60"/>
      <c r="I28" s="61">
        <f t="shared" si="0"/>
        <v>100</v>
      </c>
      <c r="J28" s="52" t="s">
        <v>81</v>
      </c>
      <c r="K28" s="53"/>
      <c r="L28" s="53"/>
      <c r="M28" s="60"/>
      <c r="N28" s="53">
        <f>Data!F16</f>
        <v>100</v>
      </c>
      <c r="O28" s="53"/>
      <c r="P28" s="53"/>
      <c r="Q28" s="53"/>
      <c r="R28" s="75">
        <f t="shared" si="2"/>
        <v>100</v>
      </c>
      <c r="S28" s="77"/>
    </row>
    <row r="29" spans="1:19" ht="12.75">
      <c r="A29" s="68" t="s">
        <v>72</v>
      </c>
      <c r="B29" s="69"/>
      <c r="C29" s="69">
        <f>Data!C12</f>
        <v>12.312312312312311</v>
      </c>
      <c r="D29" s="70">
        <f>Data!D12</f>
        <v>15.315315315315313</v>
      </c>
      <c r="E29" s="69"/>
      <c r="F29" s="69"/>
      <c r="G29" s="69"/>
      <c r="H29" s="70">
        <f>Data!I12</f>
        <v>72.37237237237237</v>
      </c>
      <c r="I29" s="71">
        <f>SUM(B29:H29)</f>
        <v>100</v>
      </c>
      <c r="J29" s="68"/>
      <c r="K29" s="69"/>
      <c r="L29" s="69"/>
      <c r="M29" s="70"/>
      <c r="N29" s="69"/>
      <c r="O29" s="69"/>
      <c r="P29" s="69"/>
      <c r="Q29" s="70"/>
      <c r="R29" s="76"/>
      <c r="S29" s="77"/>
    </row>
    <row r="30" spans="1:9" ht="5.25" customHeight="1">
      <c r="A30" s="15"/>
      <c r="B30" s="21"/>
      <c r="C30" s="21"/>
      <c r="D30" s="21"/>
      <c r="E30" s="21"/>
      <c r="F30" s="21"/>
      <c r="G30" s="21"/>
      <c r="H30" s="21"/>
      <c r="I30" s="26"/>
    </row>
    <row r="31" spans="1:9" ht="10.5" customHeight="1">
      <c r="A31" s="25" t="s">
        <v>82</v>
      </c>
      <c r="B31" s="23"/>
      <c r="C31" s="22"/>
      <c r="D31" s="23"/>
      <c r="E31" s="23"/>
      <c r="F31" s="23"/>
      <c r="G31" s="22"/>
      <c r="H31" s="22"/>
      <c r="I31" s="23"/>
    </row>
    <row r="32" spans="1:9" ht="10.5" customHeight="1">
      <c r="A32" s="24" t="s">
        <v>57</v>
      </c>
      <c r="B32" s="24"/>
      <c r="C32" s="24"/>
      <c r="D32" s="24"/>
      <c r="E32" s="24"/>
      <c r="F32" s="24"/>
      <c r="G32" s="24"/>
      <c r="H32" s="24"/>
      <c r="I32" s="24"/>
    </row>
  </sheetData>
  <sheetProtection/>
  <mergeCells count="8">
    <mergeCell ref="A7:R7"/>
    <mergeCell ref="A8:R8"/>
    <mergeCell ref="B10:D10"/>
    <mergeCell ref="E10:H10"/>
    <mergeCell ref="I10:I11"/>
    <mergeCell ref="K10:M10"/>
    <mergeCell ref="N10:Q10"/>
    <mergeCell ref="R10:R11"/>
  </mergeCells>
  <hyperlinks>
    <hyperlink ref="A1" r:id="rId1" display="http://dx.doi.org/10.1787/pension_glance-2014-en"/>
  </hyperlinks>
  <printOptions/>
  <pageMargins left="0.7480314960629921" right="0.7480314960629921" top="0.984251968503937" bottom="0.984251968503937" header="0.5118110236220472" footer="0.5118110236220472"/>
  <pageSetup fitToHeight="1" fitToWidth="1" horizontalDpi="600" verticalDpi="600" orientation="portrait" paperSize="9" scale="56" r:id="rId2"/>
</worksheet>
</file>

<file path=xl/worksheets/sheet3.xml><?xml version="1.0" encoding="utf-8"?>
<worksheet xmlns="http://schemas.openxmlformats.org/spreadsheetml/2006/main" xmlns:r="http://schemas.openxmlformats.org/officeDocument/2006/relationships">
  <dimension ref="A1:V53"/>
  <sheetViews>
    <sheetView zoomScalePageLayoutView="0" workbookViewId="0" topLeftCell="A1">
      <selection activeCell="D45" sqref="D45"/>
    </sheetView>
  </sheetViews>
  <sheetFormatPr defaultColWidth="11.421875" defaultRowHeight="12.75"/>
  <cols>
    <col min="1" max="1" width="13.7109375" style="0" customWidth="1"/>
    <col min="2" max="2" width="11.57421875" style="0" bestFit="1" customWidth="1"/>
    <col min="3" max="3" width="8.57421875" style="0" customWidth="1"/>
    <col min="4" max="4" width="7.57421875" style="0" customWidth="1"/>
    <col min="5" max="5" width="7.7109375" style="0" customWidth="1"/>
    <col min="6" max="7" width="9.00390625" style="0" customWidth="1"/>
    <col min="8" max="8" width="11.28125" style="0" customWidth="1"/>
    <col min="9" max="9" width="11.421875" style="0" customWidth="1"/>
    <col min="10" max="10" width="1.7109375" style="0" customWidth="1"/>
    <col min="11" max="12" width="9.8515625" style="0" customWidth="1"/>
    <col min="13" max="13" width="11.421875" style="0" customWidth="1"/>
    <col min="14" max="14" width="11.421875" style="49" customWidth="1"/>
    <col min="15" max="15" width="11.421875" style="0" customWidth="1"/>
    <col min="16" max="22" width="9.140625" style="0" customWidth="1"/>
  </cols>
  <sheetData>
    <row r="1" spans="1:14" s="89" customFormat="1" ht="12.75">
      <c r="A1" s="90" t="s">
        <v>85</v>
      </c>
      <c r="N1" s="91"/>
    </row>
    <row r="2" spans="1:14" s="89" customFormat="1" ht="12.75">
      <c r="A2" s="89" t="s">
        <v>86</v>
      </c>
      <c r="B2" s="89" t="s">
        <v>87</v>
      </c>
      <c r="N2" s="91"/>
    </row>
    <row r="3" spans="1:14" s="89" customFormat="1" ht="12.75">
      <c r="A3" s="89" t="s">
        <v>88</v>
      </c>
      <c r="N3" s="91"/>
    </row>
    <row r="4" spans="1:14" s="89" customFormat="1" ht="12.75">
      <c r="A4" s="89" t="s">
        <v>89</v>
      </c>
      <c r="N4" s="91"/>
    </row>
    <row r="5" s="89" customFormat="1" ht="13.5" thickBot="1">
      <c r="N5" s="91"/>
    </row>
    <row r="6" spans="1:12" ht="13.5" thickBot="1">
      <c r="A6" s="1"/>
      <c r="B6" s="88" t="s">
        <v>0</v>
      </c>
      <c r="C6" s="88"/>
      <c r="D6" s="88"/>
      <c r="E6" s="4"/>
      <c r="F6" s="88" t="s">
        <v>1</v>
      </c>
      <c r="G6" s="88"/>
      <c r="H6" s="88"/>
      <c r="I6" s="88"/>
      <c r="J6" s="3"/>
      <c r="K6" s="1" t="s">
        <v>2</v>
      </c>
      <c r="L6" s="41"/>
    </row>
    <row r="7" spans="1:22" ht="13.5" thickBot="1">
      <c r="A7" s="2"/>
      <c r="B7" s="5" t="s">
        <v>3</v>
      </c>
      <c r="C7" s="3" t="s">
        <v>4</v>
      </c>
      <c r="D7" s="3" t="s">
        <v>5</v>
      </c>
      <c r="E7" s="6"/>
      <c r="F7" s="5" t="s">
        <v>21</v>
      </c>
      <c r="G7" s="5" t="s">
        <v>20</v>
      </c>
      <c r="H7" s="5" t="s">
        <v>6</v>
      </c>
      <c r="I7" s="5" t="s">
        <v>7</v>
      </c>
      <c r="J7" s="2"/>
      <c r="K7" s="5"/>
      <c r="L7" s="41"/>
      <c r="P7" s="30" t="s">
        <v>9</v>
      </c>
      <c r="Q7" s="28" t="s">
        <v>10</v>
      </c>
      <c r="R7" s="28" t="s">
        <v>11</v>
      </c>
      <c r="S7" s="28" t="s">
        <v>12</v>
      </c>
      <c r="T7" s="28" t="s">
        <v>13</v>
      </c>
      <c r="U7" s="29" t="s">
        <v>24</v>
      </c>
      <c r="V7" s="30" t="s">
        <v>23</v>
      </c>
    </row>
    <row r="8" spans="1:22" ht="12.75">
      <c r="A8" s="9" t="s">
        <v>47</v>
      </c>
      <c r="B8" s="67">
        <f>Q8/M8*100</f>
        <v>15.784215784215785</v>
      </c>
      <c r="C8" s="67">
        <f>R8/M8*100</f>
        <v>32.86713286713287</v>
      </c>
      <c r="D8" s="41"/>
      <c r="E8" s="6"/>
      <c r="F8" s="67">
        <f>S8/M8*100</f>
        <v>51.34865134865135</v>
      </c>
      <c r="G8" s="41"/>
      <c r="H8" s="41"/>
      <c r="I8" s="41"/>
      <c r="J8" s="2"/>
      <c r="K8" s="44">
        <f aca="true" t="shared" si="0" ref="K8:K40">SUM(B8:I8)</f>
        <v>100</v>
      </c>
      <c r="L8" s="41"/>
      <c r="M8" s="40">
        <f>V8</f>
        <v>100.1</v>
      </c>
      <c r="P8" s="66" t="s">
        <v>47</v>
      </c>
      <c r="Q8" s="33">
        <v>15.8</v>
      </c>
      <c r="R8" s="33">
        <v>32.9</v>
      </c>
      <c r="S8" s="33">
        <v>51.4</v>
      </c>
      <c r="T8" s="33" t="s">
        <v>14</v>
      </c>
      <c r="U8" s="34" t="s">
        <v>14</v>
      </c>
      <c r="V8" s="63">
        <f>SUM(Q8:U8)</f>
        <v>100.1</v>
      </c>
    </row>
    <row r="9" spans="1:22" ht="12.75">
      <c r="A9" s="7" t="s">
        <v>17</v>
      </c>
      <c r="B9" s="44">
        <f>Q9/M9*100</f>
        <v>17.1</v>
      </c>
      <c r="C9" s="44"/>
      <c r="D9" s="44"/>
      <c r="E9" s="46"/>
      <c r="F9" s="44"/>
      <c r="G9" s="44"/>
      <c r="H9" s="44"/>
      <c r="I9" s="44">
        <f>S9/M9*100</f>
        <v>82.9</v>
      </c>
      <c r="J9" s="64"/>
      <c r="K9" s="44">
        <f t="shared" si="0"/>
        <v>100</v>
      </c>
      <c r="L9" s="42"/>
      <c r="M9" s="40">
        <f>V9</f>
        <v>100</v>
      </c>
      <c r="N9" s="50"/>
      <c r="P9" s="65" t="s">
        <v>17</v>
      </c>
      <c r="Q9" s="35">
        <v>17.1</v>
      </c>
      <c r="R9" s="36" t="s">
        <v>14</v>
      </c>
      <c r="S9" s="36">
        <v>82.9</v>
      </c>
      <c r="T9" s="36" t="s">
        <v>14</v>
      </c>
      <c r="U9" s="37" t="s">
        <v>14</v>
      </c>
      <c r="V9" s="63">
        <f aca="true" t="shared" si="1" ref="V9:V40">SUM(Q9:U9)</f>
        <v>100</v>
      </c>
    </row>
    <row r="10" spans="1:22" ht="12.75">
      <c r="A10" s="7" t="s">
        <v>48</v>
      </c>
      <c r="B10" s="44"/>
      <c r="C10" s="44"/>
      <c r="D10" s="44"/>
      <c r="E10" s="46"/>
      <c r="F10" s="44">
        <f>(S10+T10)/M10*100</f>
        <v>100</v>
      </c>
      <c r="G10" s="44"/>
      <c r="H10" s="44"/>
      <c r="I10" s="44"/>
      <c r="J10" s="64"/>
      <c r="K10" s="44">
        <f t="shared" si="0"/>
        <v>100</v>
      </c>
      <c r="L10" s="42"/>
      <c r="M10" s="40">
        <f aca="true" t="shared" si="2" ref="M10:M16">V10</f>
        <v>100</v>
      </c>
      <c r="N10" s="50"/>
      <c r="P10" s="31" t="s">
        <v>48</v>
      </c>
      <c r="Q10" s="35" t="s">
        <v>14</v>
      </c>
      <c r="R10" s="36" t="s">
        <v>14</v>
      </c>
      <c r="S10" s="36">
        <v>77.1</v>
      </c>
      <c r="T10" s="36">
        <v>22.9</v>
      </c>
      <c r="U10" s="37" t="s">
        <v>14</v>
      </c>
      <c r="V10" s="63">
        <f t="shared" si="1"/>
        <v>100</v>
      </c>
    </row>
    <row r="11" spans="1:22" ht="12.75">
      <c r="A11" s="7" t="s">
        <v>49</v>
      </c>
      <c r="B11" s="44"/>
      <c r="C11" s="44"/>
      <c r="D11" s="44"/>
      <c r="E11" s="46"/>
      <c r="F11" s="44">
        <f>R11/M11*100</f>
        <v>100</v>
      </c>
      <c r="G11" s="44"/>
      <c r="H11" s="44"/>
      <c r="I11" s="44"/>
      <c r="J11" s="64"/>
      <c r="K11" s="44">
        <f t="shared" si="0"/>
        <v>100</v>
      </c>
      <c r="L11" s="42"/>
      <c r="M11" s="40">
        <f t="shared" si="2"/>
        <v>100</v>
      </c>
      <c r="N11" s="50"/>
      <c r="P11" s="31" t="s">
        <v>49</v>
      </c>
      <c r="Q11" s="35" t="s">
        <v>14</v>
      </c>
      <c r="R11" s="36">
        <v>100</v>
      </c>
      <c r="S11" s="36" t="s">
        <v>14</v>
      </c>
      <c r="T11" s="36" t="s">
        <v>14</v>
      </c>
      <c r="U11" s="37" t="s">
        <v>14</v>
      </c>
      <c r="V11" s="63">
        <f t="shared" si="1"/>
        <v>100</v>
      </c>
    </row>
    <row r="12" spans="1:22" ht="12.75">
      <c r="A12" s="7" t="s">
        <v>8</v>
      </c>
      <c r="B12" s="44"/>
      <c r="C12" s="44">
        <f>R12/M12*100</f>
        <v>12.312312312312311</v>
      </c>
      <c r="D12" s="44">
        <f>Q12/M12*100</f>
        <v>15.315315315315313</v>
      </c>
      <c r="E12" s="46"/>
      <c r="F12" s="44"/>
      <c r="G12" s="44"/>
      <c r="H12" s="44"/>
      <c r="I12" s="44">
        <f>S12/M12*100</f>
        <v>72.37237237237237</v>
      </c>
      <c r="J12" s="45"/>
      <c r="K12" s="44">
        <f t="shared" si="0"/>
        <v>100</v>
      </c>
      <c r="L12" s="42"/>
      <c r="M12" s="40">
        <f t="shared" si="2"/>
        <v>99.9</v>
      </c>
      <c r="N12" s="50"/>
      <c r="P12" s="31" t="s">
        <v>8</v>
      </c>
      <c r="Q12" s="35">
        <v>15.3</v>
      </c>
      <c r="R12" s="36">
        <v>12.3</v>
      </c>
      <c r="S12" s="36">
        <v>72.3</v>
      </c>
      <c r="T12" s="36" t="s">
        <v>14</v>
      </c>
      <c r="U12" s="37" t="s">
        <v>14</v>
      </c>
      <c r="V12" s="63">
        <f t="shared" si="1"/>
        <v>99.9</v>
      </c>
    </row>
    <row r="13" spans="1:22" ht="12.75">
      <c r="A13" s="7" t="s">
        <v>50</v>
      </c>
      <c r="B13" s="44"/>
      <c r="C13" s="44"/>
      <c r="D13" s="44">
        <f>Q13/M13*100</f>
        <v>0.7</v>
      </c>
      <c r="E13" s="46"/>
      <c r="F13" s="44">
        <f>R13/M13*100</f>
        <v>99.3</v>
      </c>
      <c r="G13" s="44"/>
      <c r="H13" s="44"/>
      <c r="I13" s="44"/>
      <c r="J13" s="45"/>
      <c r="K13" s="44">
        <f t="shared" si="0"/>
        <v>100</v>
      </c>
      <c r="L13" s="42"/>
      <c r="M13" s="40">
        <f t="shared" si="2"/>
        <v>100</v>
      </c>
      <c r="N13" s="50"/>
      <c r="P13" s="31" t="s">
        <v>50</v>
      </c>
      <c r="Q13" s="35">
        <v>0.7</v>
      </c>
      <c r="R13" s="36">
        <v>99.3</v>
      </c>
      <c r="S13" s="36" t="s">
        <v>14</v>
      </c>
      <c r="T13" s="36" t="s">
        <v>14</v>
      </c>
      <c r="U13" s="37" t="s">
        <v>14</v>
      </c>
      <c r="V13" s="63">
        <f t="shared" si="1"/>
        <v>100</v>
      </c>
    </row>
    <row r="14" spans="1:22" ht="12.75">
      <c r="A14" s="7" t="s">
        <v>51</v>
      </c>
      <c r="B14" s="44"/>
      <c r="C14" s="44"/>
      <c r="D14" s="44"/>
      <c r="E14" s="46"/>
      <c r="F14" s="44">
        <f>R14/M14*100</f>
        <v>100</v>
      </c>
      <c r="G14" s="44"/>
      <c r="H14" s="44"/>
      <c r="I14" s="44"/>
      <c r="J14" s="45"/>
      <c r="K14" s="44">
        <f t="shared" si="0"/>
        <v>100</v>
      </c>
      <c r="L14" s="42"/>
      <c r="M14" s="40">
        <f t="shared" si="2"/>
        <v>100</v>
      </c>
      <c r="N14" s="50"/>
      <c r="P14" s="31" t="s">
        <v>51</v>
      </c>
      <c r="Q14" s="35" t="s">
        <v>14</v>
      </c>
      <c r="R14" s="36">
        <v>100</v>
      </c>
      <c r="S14" s="36" t="s">
        <v>14</v>
      </c>
      <c r="T14" s="36" t="s">
        <v>14</v>
      </c>
      <c r="U14" s="37" t="s">
        <v>14</v>
      </c>
      <c r="V14" s="63">
        <f t="shared" si="1"/>
        <v>100</v>
      </c>
    </row>
    <row r="15" spans="1:22" ht="12.75">
      <c r="A15" s="7" t="s">
        <v>52</v>
      </c>
      <c r="B15" s="44">
        <f>R15/M15*100</f>
        <v>1.7000000000000002</v>
      </c>
      <c r="C15" s="44">
        <f>S15/M15*100</f>
        <v>47.5</v>
      </c>
      <c r="D15" s="44">
        <f>T15/M15*100</f>
        <v>38.3</v>
      </c>
      <c r="E15" s="46"/>
      <c r="F15" s="44">
        <f>U15/M15*100</f>
        <v>12.5</v>
      </c>
      <c r="G15" s="44"/>
      <c r="H15" s="44"/>
      <c r="I15" s="44"/>
      <c r="J15" s="45"/>
      <c r="K15" s="44">
        <f t="shared" si="0"/>
        <v>100</v>
      </c>
      <c r="L15" s="42"/>
      <c r="M15" s="40">
        <f t="shared" si="2"/>
        <v>100</v>
      </c>
      <c r="N15" s="50"/>
      <c r="P15" s="31" t="s">
        <v>52</v>
      </c>
      <c r="Q15" s="35" t="s">
        <v>14</v>
      </c>
      <c r="R15" s="36">
        <v>1.7</v>
      </c>
      <c r="S15" s="36">
        <v>47.5</v>
      </c>
      <c r="T15" s="36">
        <v>38.3</v>
      </c>
      <c r="U15" s="37">
        <v>12.5</v>
      </c>
      <c r="V15" s="63">
        <f t="shared" si="1"/>
        <v>100</v>
      </c>
    </row>
    <row r="16" spans="1:22" ht="12.75">
      <c r="A16" s="7" t="s">
        <v>53</v>
      </c>
      <c r="B16" s="44"/>
      <c r="C16" s="44"/>
      <c r="D16" s="44"/>
      <c r="E16" s="46"/>
      <c r="F16" s="44">
        <f>R16/M16*100</f>
        <v>100</v>
      </c>
      <c r="G16" s="44"/>
      <c r="H16" s="44"/>
      <c r="I16" s="44"/>
      <c r="J16" s="45"/>
      <c r="K16" s="44">
        <f t="shared" si="0"/>
        <v>100</v>
      </c>
      <c r="L16" s="42"/>
      <c r="M16" s="40">
        <f t="shared" si="2"/>
        <v>100</v>
      </c>
      <c r="N16" s="50"/>
      <c r="P16" s="31" t="s">
        <v>53</v>
      </c>
      <c r="Q16" s="35" t="s">
        <v>14</v>
      </c>
      <c r="R16" s="36">
        <v>100</v>
      </c>
      <c r="S16" s="36" t="s">
        <v>14</v>
      </c>
      <c r="T16" s="36" t="s">
        <v>14</v>
      </c>
      <c r="U16" s="37" t="s">
        <v>14</v>
      </c>
      <c r="V16" s="63">
        <f t="shared" si="1"/>
        <v>100</v>
      </c>
    </row>
    <row r="17" spans="1:22" ht="12.75">
      <c r="A17" s="7" t="s">
        <v>18</v>
      </c>
      <c r="B17" s="44"/>
      <c r="C17" s="44">
        <f>Q17/M17*100</f>
        <v>17.4</v>
      </c>
      <c r="D17" s="44"/>
      <c r="E17" s="46"/>
      <c r="F17" s="44">
        <f>R17/M17*100</f>
        <v>82.6</v>
      </c>
      <c r="G17" s="44"/>
      <c r="H17" s="44"/>
      <c r="I17" s="44"/>
      <c r="J17" s="45"/>
      <c r="K17" s="44">
        <f t="shared" si="0"/>
        <v>100</v>
      </c>
      <c r="L17" s="42"/>
      <c r="M17" s="40">
        <f aca="true" t="shared" si="3" ref="M17:M40">V17</f>
        <v>100</v>
      </c>
      <c r="N17" s="50"/>
      <c r="P17" s="31" t="s">
        <v>18</v>
      </c>
      <c r="Q17" s="35">
        <v>17.4</v>
      </c>
      <c r="R17" s="36">
        <v>82.6</v>
      </c>
      <c r="S17" s="36" t="s">
        <v>14</v>
      </c>
      <c r="T17" s="36" t="s">
        <v>14</v>
      </c>
      <c r="U17" s="37" t="s">
        <v>14</v>
      </c>
      <c r="V17" s="63">
        <f t="shared" si="1"/>
        <v>100</v>
      </c>
    </row>
    <row r="18" spans="1:22" ht="12.75">
      <c r="A18" s="7" t="s">
        <v>19</v>
      </c>
      <c r="B18" s="44"/>
      <c r="C18" s="44">
        <f>Q18/M18*100</f>
        <v>100</v>
      </c>
      <c r="D18" s="44"/>
      <c r="E18" s="46"/>
      <c r="F18" s="44"/>
      <c r="G18" s="44"/>
      <c r="H18" s="44"/>
      <c r="I18" s="44"/>
      <c r="J18" s="45"/>
      <c r="K18" s="44">
        <f t="shared" si="0"/>
        <v>100</v>
      </c>
      <c r="L18" s="42"/>
      <c r="M18" s="40">
        <f t="shared" si="3"/>
        <v>100</v>
      </c>
      <c r="N18" s="50"/>
      <c r="P18" s="31" t="s">
        <v>19</v>
      </c>
      <c r="Q18" s="35">
        <v>100</v>
      </c>
      <c r="R18" s="36" t="s">
        <v>14</v>
      </c>
      <c r="S18" s="36" t="s">
        <v>14</v>
      </c>
      <c r="T18" s="36" t="s">
        <v>14</v>
      </c>
      <c r="U18" s="37" t="s">
        <v>14</v>
      </c>
      <c r="V18" s="63">
        <f t="shared" si="1"/>
        <v>100</v>
      </c>
    </row>
    <row r="19" spans="1:22" ht="12.75">
      <c r="A19" s="7" t="s">
        <v>25</v>
      </c>
      <c r="B19" s="44"/>
      <c r="C19" s="44"/>
      <c r="D19" s="44"/>
      <c r="E19" s="46"/>
      <c r="F19" s="44">
        <f>R19/M19*100</f>
        <v>100</v>
      </c>
      <c r="G19" s="44"/>
      <c r="H19" s="44"/>
      <c r="I19" s="44"/>
      <c r="J19" s="47"/>
      <c r="K19" s="44">
        <f t="shared" si="0"/>
        <v>100</v>
      </c>
      <c r="L19" s="42"/>
      <c r="M19" s="40">
        <f t="shared" si="3"/>
        <v>100</v>
      </c>
      <c r="N19" s="50"/>
      <c r="P19" s="31" t="s">
        <v>25</v>
      </c>
      <c r="Q19" s="35" t="s">
        <v>14</v>
      </c>
      <c r="R19" s="36">
        <v>100</v>
      </c>
      <c r="S19" s="36" t="s">
        <v>14</v>
      </c>
      <c r="T19" s="36" t="s">
        <v>14</v>
      </c>
      <c r="U19" s="37" t="s">
        <v>14</v>
      </c>
      <c r="V19" s="63">
        <f t="shared" si="1"/>
        <v>100</v>
      </c>
    </row>
    <row r="20" spans="1:22" ht="12.75">
      <c r="A20" s="9" t="s">
        <v>26</v>
      </c>
      <c r="B20" s="44"/>
      <c r="C20" s="44"/>
      <c r="D20" s="44"/>
      <c r="E20" s="46"/>
      <c r="F20" s="44">
        <f>R20/M20*100</f>
        <v>100</v>
      </c>
      <c r="G20" s="44"/>
      <c r="H20" s="44"/>
      <c r="I20" s="44"/>
      <c r="J20" s="47"/>
      <c r="K20" s="44">
        <f t="shared" si="0"/>
        <v>100</v>
      </c>
      <c r="L20" s="42"/>
      <c r="M20" s="40">
        <f t="shared" si="3"/>
        <v>100</v>
      </c>
      <c r="N20" s="51"/>
      <c r="P20" s="32" t="s">
        <v>26</v>
      </c>
      <c r="Q20" s="35" t="s">
        <v>14</v>
      </c>
      <c r="R20" s="36">
        <v>100</v>
      </c>
      <c r="S20" s="36" t="s">
        <v>14</v>
      </c>
      <c r="T20" s="36" t="s">
        <v>14</v>
      </c>
      <c r="U20" s="37" t="s">
        <v>14</v>
      </c>
      <c r="V20" s="63">
        <f t="shared" si="1"/>
        <v>100</v>
      </c>
    </row>
    <row r="21" spans="1:22" ht="12.75">
      <c r="A21" s="7" t="s">
        <v>27</v>
      </c>
      <c r="B21" s="44"/>
      <c r="C21" s="44"/>
      <c r="D21" s="44"/>
      <c r="E21" s="46"/>
      <c r="F21" s="44">
        <f>R21/M21*100</f>
        <v>100</v>
      </c>
      <c r="G21" s="44"/>
      <c r="H21" s="44"/>
      <c r="I21" s="44"/>
      <c r="J21" s="48"/>
      <c r="K21" s="44">
        <f t="shared" si="0"/>
        <v>100</v>
      </c>
      <c r="L21" s="42"/>
      <c r="M21" s="40">
        <f t="shared" si="3"/>
        <v>100</v>
      </c>
      <c r="N21" s="50"/>
      <c r="P21" s="31" t="s">
        <v>27</v>
      </c>
      <c r="Q21" s="35" t="s">
        <v>14</v>
      </c>
      <c r="R21" s="36">
        <v>100</v>
      </c>
      <c r="S21" s="36" t="s">
        <v>14</v>
      </c>
      <c r="T21" s="36" t="s">
        <v>14</v>
      </c>
      <c r="U21" s="37" t="s">
        <v>14</v>
      </c>
      <c r="V21" s="63">
        <f t="shared" si="1"/>
        <v>100</v>
      </c>
    </row>
    <row r="22" spans="1:22" ht="12.75">
      <c r="A22" s="7" t="s">
        <v>28</v>
      </c>
      <c r="B22" s="44"/>
      <c r="C22" s="44">
        <f>Q22/M22*100</f>
        <v>43.2</v>
      </c>
      <c r="D22" s="44"/>
      <c r="E22" s="46"/>
      <c r="F22" s="44">
        <f>R22/M22*100</f>
        <v>56.8</v>
      </c>
      <c r="G22" s="44"/>
      <c r="H22" s="44"/>
      <c r="I22" s="44"/>
      <c r="J22" s="48"/>
      <c r="K22" s="44">
        <f t="shared" si="0"/>
        <v>100</v>
      </c>
      <c r="L22" s="42"/>
      <c r="M22" s="40">
        <f t="shared" si="3"/>
        <v>100</v>
      </c>
      <c r="N22" s="50"/>
      <c r="P22" s="31" t="s">
        <v>28</v>
      </c>
      <c r="Q22" s="35">
        <v>43.2</v>
      </c>
      <c r="R22" s="36">
        <v>56.8</v>
      </c>
      <c r="S22" s="36" t="s">
        <v>14</v>
      </c>
      <c r="T22" s="36" t="s">
        <v>14</v>
      </c>
      <c r="U22" s="37" t="s">
        <v>14</v>
      </c>
      <c r="V22" s="63">
        <f t="shared" si="1"/>
        <v>100</v>
      </c>
    </row>
    <row r="23" spans="1:22" ht="12.75">
      <c r="A23" s="7" t="s">
        <v>29</v>
      </c>
      <c r="B23" s="44"/>
      <c r="C23" s="44"/>
      <c r="D23" s="44"/>
      <c r="E23" s="46"/>
      <c r="F23" s="44">
        <f>Q23/M23*100</f>
        <v>100</v>
      </c>
      <c r="G23" s="44"/>
      <c r="H23" s="44"/>
      <c r="I23" s="44"/>
      <c r="J23" s="45"/>
      <c r="K23" s="44">
        <f t="shared" si="0"/>
        <v>100</v>
      </c>
      <c r="L23" s="42"/>
      <c r="M23" s="40">
        <f t="shared" si="3"/>
        <v>100</v>
      </c>
      <c r="N23" s="50"/>
      <c r="P23" s="31" t="s">
        <v>29</v>
      </c>
      <c r="Q23" s="35">
        <v>100</v>
      </c>
      <c r="R23" s="36" t="s">
        <v>14</v>
      </c>
      <c r="S23" s="36" t="s">
        <v>14</v>
      </c>
      <c r="T23" s="36" t="s">
        <v>14</v>
      </c>
      <c r="U23" s="37" t="s">
        <v>14</v>
      </c>
      <c r="V23" s="63">
        <f t="shared" si="1"/>
        <v>100</v>
      </c>
    </row>
    <row r="24" spans="1:22" ht="12.75">
      <c r="A24" s="7" t="s">
        <v>30</v>
      </c>
      <c r="B24" s="44"/>
      <c r="C24" s="44"/>
      <c r="D24" s="44"/>
      <c r="E24" s="46"/>
      <c r="F24" s="39">
        <f>R24/M24*100</f>
        <v>80.7</v>
      </c>
      <c r="G24" s="39"/>
      <c r="H24" s="44"/>
      <c r="I24" s="44">
        <f>S24/M24*100</f>
        <v>19.3</v>
      </c>
      <c r="J24" s="47"/>
      <c r="K24" s="44">
        <f t="shared" si="0"/>
        <v>100</v>
      </c>
      <c r="L24" s="42"/>
      <c r="M24" s="40">
        <f t="shared" si="3"/>
        <v>100</v>
      </c>
      <c r="N24" s="50"/>
      <c r="P24" s="31" t="s">
        <v>30</v>
      </c>
      <c r="Q24" s="35" t="s">
        <v>14</v>
      </c>
      <c r="R24" s="36">
        <v>80.7</v>
      </c>
      <c r="S24" s="36">
        <v>19.3</v>
      </c>
      <c r="T24" s="36" t="s">
        <v>14</v>
      </c>
      <c r="U24" s="37" t="s">
        <v>14</v>
      </c>
      <c r="V24" s="63">
        <f t="shared" si="1"/>
        <v>100</v>
      </c>
    </row>
    <row r="25" spans="1:22" ht="12.75">
      <c r="A25" s="7" t="s">
        <v>31</v>
      </c>
      <c r="B25" s="39"/>
      <c r="C25" s="39"/>
      <c r="D25" s="39"/>
      <c r="E25" s="43"/>
      <c r="F25" s="39"/>
      <c r="G25" s="39">
        <f>R25/M25*100</f>
        <v>100</v>
      </c>
      <c r="H25" s="39"/>
      <c r="I25" s="39"/>
      <c r="J25" s="7"/>
      <c r="K25" s="39">
        <f t="shared" si="0"/>
        <v>100</v>
      </c>
      <c r="L25" s="42"/>
      <c r="M25" s="40">
        <f t="shared" si="3"/>
        <v>100</v>
      </c>
      <c r="N25" s="50"/>
      <c r="P25" s="31" t="s">
        <v>31</v>
      </c>
      <c r="Q25" s="35" t="s">
        <v>14</v>
      </c>
      <c r="R25" s="36">
        <v>100</v>
      </c>
      <c r="S25" s="36" t="s">
        <v>14</v>
      </c>
      <c r="T25" s="36" t="s">
        <v>14</v>
      </c>
      <c r="U25" s="37" t="s">
        <v>14</v>
      </c>
      <c r="V25" s="63">
        <f t="shared" si="1"/>
        <v>100</v>
      </c>
    </row>
    <row r="26" spans="1:22" ht="12.75">
      <c r="A26" s="7" t="s">
        <v>32</v>
      </c>
      <c r="B26" s="39"/>
      <c r="C26" s="39"/>
      <c r="D26" s="39"/>
      <c r="E26" s="43"/>
      <c r="F26" s="39">
        <f>R26/M26*100</f>
        <v>100</v>
      </c>
      <c r="G26" s="39"/>
      <c r="H26" s="39"/>
      <c r="I26" s="39"/>
      <c r="J26" s="7"/>
      <c r="K26" s="39">
        <f t="shared" si="0"/>
        <v>100</v>
      </c>
      <c r="L26" s="42"/>
      <c r="M26" s="40">
        <f t="shared" si="3"/>
        <v>100</v>
      </c>
      <c r="N26" s="50"/>
      <c r="P26" s="31" t="s">
        <v>32</v>
      </c>
      <c r="Q26" s="35" t="s">
        <v>14</v>
      </c>
      <c r="R26" s="36">
        <v>100</v>
      </c>
      <c r="S26" s="36" t="s">
        <v>14</v>
      </c>
      <c r="T26" s="36" t="s">
        <v>14</v>
      </c>
      <c r="U26" s="37" t="s">
        <v>14</v>
      </c>
      <c r="V26" s="63">
        <f t="shared" si="1"/>
        <v>100</v>
      </c>
    </row>
    <row r="27" spans="1:22" ht="12.75">
      <c r="A27" s="7" t="s">
        <v>33</v>
      </c>
      <c r="B27" s="39"/>
      <c r="C27" s="39"/>
      <c r="D27" s="39"/>
      <c r="E27" s="43"/>
      <c r="F27" s="39"/>
      <c r="G27" s="39">
        <f>R27/M27*100</f>
        <v>100</v>
      </c>
      <c r="H27" s="39"/>
      <c r="I27" s="39"/>
      <c r="J27" s="8"/>
      <c r="K27" s="39">
        <f t="shared" si="0"/>
        <v>100</v>
      </c>
      <c r="L27" s="42"/>
      <c r="M27" s="40">
        <f t="shared" si="3"/>
        <v>100</v>
      </c>
      <c r="N27" s="50"/>
      <c r="P27" s="31" t="s">
        <v>33</v>
      </c>
      <c r="Q27" s="35" t="s">
        <v>14</v>
      </c>
      <c r="R27" s="36">
        <v>100</v>
      </c>
      <c r="S27" s="36" t="s">
        <v>14</v>
      </c>
      <c r="T27" s="36" t="s">
        <v>14</v>
      </c>
      <c r="U27" s="37" t="s">
        <v>14</v>
      </c>
      <c r="V27" s="63">
        <f t="shared" si="1"/>
        <v>100</v>
      </c>
    </row>
    <row r="28" spans="1:22" ht="12.75">
      <c r="A28" s="7" t="s">
        <v>34</v>
      </c>
      <c r="B28" s="39"/>
      <c r="C28" s="39"/>
      <c r="D28" s="39"/>
      <c r="E28" s="43"/>
      <c r="F28" s="39">
        <f>Q28/M28*100</f>
        <v>100</v>
      </c>
      <c r="G28" s="39"/>
      <c r="H28" s="39"/>
      <c r="I28" s="39"/>
      <c r="J28" s="7"/>
      <c r="K28" s="39">
        <f t="shared" si="0"/>
        <v>100</v>
      </c>
      <c r="L28" s="42"/>
      <c r="M28" s="40">
        <f t="shared" si="3"/>
        <v>100</v>
      </c>
      <c r="N28" s="50"/>
      <c r="P28" s="31" t="s">
        <v>34</v>
      </c>
      <c r="Q28" s="35">
        <v>100</v>
      </c>
      <c r="R28" s="36" t="s">
        <v>14</v>
      </c>
      <c r="S28" s="36" t="s">
        <v>14</v>
      </c>
      <c r="T28" s="36" t="s">
        <v>14</v>
      </c>
      <c r="U28" s="37" t="s">
        <v>14</v>
      </c>
      <c r="V28" s="63">
        <f t="shared" si="1"/>
        <v>100</v>
      </c>
    </row>
    <row r="29" spans="1:22" ht="12.75">
      <c r="A29" s="7" t="s">
        <v>35</v>
      </c>
      <c r="B29" s="39"/>
      <c r="C29" s="39"/>
      <c r="D29" s="39"/>
      <c r="E29" s="43"/>
      <c r="F29" s="39">
        <f>Q29/M29*100</f>
        <v>100</v>
      </c>
      <c r="G29" s="39"/>
      <c r="H29" s="39"/>
      <c r="I29" s="39"/>
      <c r="J29" s="7"/>
      <c r="K29" s="39">
        <f t="shared" si="0"/>
        <v>100</v>
      </c>
      <c r="L29" s="42"/>
      <c r="M29" s="40">
        <f t="shared" si="3"/>
        <v>100</v>
      </c>
      <c r="N29" s="50"/>
      <c r="P29" s="31" t="s">
        <v>35</v>
      </c>
      <c r="Q29" s="35">
        <v>100</v>
      </c>
      <c r="R29" s="36" t="s">
        <v>14</v>
      </c>
      <c r="S29" s="36" t="s">
        <v>14</v>
      </c>
      <c r="T29" s="36" t="s">
        <v>14</v>
      </c>
      <c r="U29" s="37" t="s">
        <v>14</v>
      </c>
      <c r="V29" s="63">
        <f t="shared" si="1"/>
        <v>100</v>
      </c>
    </row>
    <row r="30" spans="1:22" ht="12.75">
      <c r="A30" s="7" t="s">
        <v>36</v>
      </c>
      <c r="B30" s="39"/>
      <c r="C30" s="39"/>
      <c r="D30" s="39"/>
      <c r="E30" s="43"/>
      <c r="F30" s="39">
        <f>Q30/M30*100</f>
        <v>100</v>
      </c>
      <c r="G30" s="39"/>
      <c r="H30" s="39"/>
      <c r="I30" s="39"/>
      <c r="J30" s="7"/>
      <c r="K30" s="39">
        <f t="shared" si="0"/>
        <v>100</v>
      </c>
      <c r="L30" s="42"/>
      <c r="M30" s="40">
        <f t="shared" si="3"/>
        <v>100</v>
      </c>
      <c r="N30" s="50"/>
      <c r="P30" s="31" t="s">
        <v>36</v>
      </c>
      <c r="Q30" s="35">
        <v>100</v>
      </c>
      <c r="R30" s="36" t="s">
        <v>14</v>
      </c>
      <c r="S30" s="36" t="s">
        <v>14</v>
      </c>
      <c r="T30" s="36" t="s">
        <v>14</v>
      </c>
      <c r="U30" s="37" t="s">
        <v>14</v>
      </c>
      <c r="V30" s="63">
        <f t="shared" si="1"/>
        <v>100</v>
      </c>
    </row>
    <row r="31" spans="1:22" ht="12.75">
      <c r="A31" s="7" t="s">
        <v>37</v>
      </c>
      <c r="B31" s="39"/>
      <c r="C31" s="39"/>
      <c r="D31" s="39"/>
      <c r="E31" s="43"/>
      <c r="F31" s="39">
        <f>Q31/M31*100</f>
        <v>100</v>
      </c>
      <c r="G31" s="39"/>
      <c r="H31" s="39"/>
      <c r="I31" s="39"/>
      <c r="J31" s="7"/>
      <c r="K31" s="39">
        <f t="shared" si="0"/>
        <v>100</v>
      </c>
      <c r="L31" s="42"/>
      <c r="M31" s="40">
        <f t="shared" si="3"/>
        <v>100</v>
      </c>
      <c r="N31" s="50"/>
      <c r="P31" s="31" t="s">
        <v>37</v>
      </c>
      <c r="Q31" s="35">
        <v>100</v>
      </c>
      <c r="R31" s="36" t="s">
        <v>14</v>
      </c>
      <c r="S31" s="36" t="s">
        <v>14</v>
      </c>
      <c r="T31" s="36" t="s">
        <v>14</v>
      </c>
      <c r="U31" s="37" t="s">
        <v>14</v>
      </c>
      <c r="V31" s="63">
        <f t="shared" si="1"/>
        <v>100</v>
      </c>
    </row>
    <row r="32" spans="1:22" ht="12.75">
      <c r="A32" s="7" t="s">
        <v>38</v>
      </c>
      <c r="B32" s="39"/>
      <c r="C32" s="39">
        <f>Q32/M32*100</f>
        <v>43.8</v>
      </c>
      <c r="D32" s="39"/>
      <c r="E32" s="43"/>
      <c r="F32" s="39">
        <f>R32/M32*100</f>
        <v>56.2</v>
      </c>
      <c r="G32" s="39"/>
      <c r="H32" s="39"/>
      <c r="I32" s="39"/>
      <c r="J32" s="7"/>
      <c r="K32" s="39">
        <f t="shared" si="0"/>
        <v>100</v>
      </c>
      <c r="L32" s="42"/>
      <c r="M32" s="40">
        <f t="shared" si="3"/>
        <v>100</v>
      </c>
      <c r="N32" s="50"/>
      <c r="P32" s="31" t="s">
        <v>38</v>
      </c>
      <c r="Q32" s="35">
        <v>43.8</v>
      </c>
      <c r="R32" s="36">
        <v>56.2</v>
      </c>
      <c r="S32" s="36" t="s">
        <v>14</v>
      </c>
      <c r="T32" s="36" t="s">
        <v>14</v>
      </c>
      <c r="U32" s="37" t="s">
        <v>14</v>
      </c>
      <c r="V32" s="63">
        <f t="shared" si="1"/>
        <v>100</v>
      </c>
    </row>
    <row r="33" spans="1:22" ht="12.75">
      <c r="A33" s="7" t="s">
        <v>39</v>
      </c>
      <c r="B33" s="39"/>
      <c r="C33" s="39"/>
      <c r="D33" s="39"/>
      <c r="E33" s="43"/>
      <c r="F33" s="39">
        <f>Q33/M33*100</f>
        <v>100</v>
      </c>
      <c r="G33" s="39"/>
      <c r="H33" s="39"/>
      <c r="I33" s="39"/>
      <c r="J33" s="7"/>
      <c r="K33" s="39">
        <f t="shared" si="0"/>
        <v>100</v>
      </c>
      <c r="L33" s="42"/>
      <c r="M33" s="40">
        <f t="shared" si="3"/>
        <v>100</v>
      </c>
      <c r="N33" s="50"/>
      <c r="P33" s="31" t="s">
        <v>39</v>
      </c>
      <c r="Q33" s="35">
        <v>100</v>
      </c>
      <c r="R33" s="36" t="s">
        <v>14</v>
      </c>
      <c r="S33" s="36" t="s">
        <v>14</v>
      </c>
      <c r="T33" s="36" t="s">
        <v>14</v>
      </c>
      <c r="U33" s="37" t="s">
        <v>14</v>
      </c>
      <c r="V33" s="63">
        <f t="shared" si="1"/>
        <v>100</v>
      </c>
    </row>
    <row r="34" spans="1:22" ht="12.75">
      <c r="A34" s="9" t="s">
        <v>40</v>
      </c>
      <c r="B34" s="39"/>
      <c r="C34" s="39"/>
      <c r="D34" s="39"/>
      <c r="E34" s="43"/>
      <c r="F34" s="39">
        <f>Q34/M34*100</f>
        <v>100</v>
      </c>
      <c r="G34" s="39"/>
      <c r="H34" s="39"/>
      <c r="I34" s="39"/>
      <c r="J34" s="7"/>
      <c r="K34" s="39">
        <f t="shared" si="0"/>
        <v>100</v>
      </c>
      <c r="L34" s="42"/>
      <c r="M34" s="40">
        <f>V34</f>
        <v>100</v>
      </c>
      <c r="N34" s="51"/>
      <c r="P34" s="32" t="s">
        <v>40</v>
      </c>
      <c r="Q34" s="35">
        <v>100</v>
      </c>
      <c r="R34" s="36" t="s">
        <v>14</v>
      </c>
      <c r="S34" s="36" t="s">
        <v>14</v>
      </c>
      <c r="T34" s="36" t="s">
        <v>14</v>
      </c>
      <c r="U34" s="37" t="s">
        <v>14</v>
      </c>
      <c r="V34" s="63">
        <f t="shared" si="1"/>
        <v>100</v>
      </c>
    </row>
    <row r="35" spans="1:22" ht="12.75">
      <c r="A35" s="7" t="s">
        <v>41</v>
      </c>
      <c r="B35" s="39"/>
      <c r="C35" s="39"/>
      <c r="D35" s="39"/>
      <c r="E35" s="43"/>
      <c r="F35" s="39">
        <f>Q35/M35*100</f>
        <v>100</v>
      </c>
      <c r="G35" s="39"/>
      <c r="H35" s="39"/>
      <c r="I35" s="39"/>
      <c r="J35" s="8"/>
      <c r="K35" s="39">
        <f t="shared" si="0"/>
        <v>100</v>
      </c>
      <c r="L35" s="42"/>
      <c r="M35" s="40">
        <f t="shared" si="3"/>
        <v>100</v>
      </c>
      <c r="N35" s="50"/>
      <c r="P35" s="31" t="s">
        <v>41</v>
      </c>
      <c r="Q35" s="35">
        <v>100</v>
      </c>
      <c r="R35" s="36" t="s">
        <v>14</v>
      </c>
      <c r="S35" s="36" t="s">
        <v>14</v>
      </c>
      <c r="T35" s="36" t="s">
        <v>14</v>
      </c>
      <c r="U35" s="37" t="s">
        <v>14</v>
      </c>
      <c r="V35" s="63">
        <f t="shared" si="1"/>
        <v>100</v>
      </c>
    </row>
    <row r="36" spans="1:22" ht="12.75">
      <c r="A36" s="7" t="s">
        <v>42</v>
      </c>
      <c r="B36" s="39"/>
      <c r="C36" s="39"/>
      <c r="D36" s="39"/>
      <c r="E36" s="43"/>
      <c r="F36" s="39">
        <f>Q36/M36*100</f>
        <v>100</v>
      </c>
      <c r="G36" s="39"/>
      <c r="H36" s="39"/>
      <c r="I36" s="39"/>
      <c r="J36" s="7"/>
      <c r="K36" s="39">
        <f t="shared" si="0"/>
        <v>100</v>
      </c>
      <c r="L36" s="42"/>
      <c r="M36" s="40">
        <f t="shared" si="3"/>
        <v>100</v>
      </c>
      <c r="N36" s="50"/>
      <c r="P36" s="31" t="s">
        <v>42</v>
      </c>
      <c r="Q36" s="35">
        <v>100</v>
      </c>
      <c r="R36" s="36" t="s">
        <v>14</v>
      </c>
      <c r="S36" s="36" t="s">
        <v>14</v>
      </c>
      <c r="T36" s="36" t="s">
        <v>14</v>
      </c>
      <c r="U36" s="37" t="s">
        <v>14</v>
      </c>
      <c r="V36" s="63">
        <f t="shared" si="1"/>
        <v>100</v>
      </c>
    </row>
    <row r="37" spans="1:22" ht="12.75">
      <c r="A37" s="9" t="s">
        <v>43</v>
      </c>
      <c r="B37" s="39"/>
      <c r="C37" s="39">
        <f>Q37/M37*100</f>
        <v>100</v>
      </c>
      <c r="D37" s="39"/>
      <c r="E37" s="43"/>
      <c r="F37" s="39"/>
      <c r="G37" s="39"/>
      <c r="H37" s="39"/>
      <c r="I37" s="39"/>
      <c r="J37" s="7"/>
      <c r="K37" s="39">
        <f t="shared" si="0"/>
        <v>100</v>
      </c>
      <c r="L37" s="42"/>
      <c r="M37" s="40">
        <f t="shared" si="3"/>
        <v>100</v>
      </c>
      <c r="N37" s="51"/>
      <c r="P37" s="32" t="s">
        <v>43</v>
      </c>
      <c r="Q37" s="35">
        <v>100</v>
      </c>
      <c r="R37" s="36" t="s">
        <v>14</v>
      </c>
      <c r="S37" s="36" t="s">
        <v>14</v>
      </c>
      <c r="T37" s="36" t="s">
        <v>14</v>
      </c>
      <c r="U37" s="37" t="s">
        <v>14</v>
      </c>
      <c r="V37" s="63">
        <f t="shared" si="1"/>
        <v>100</v>
      </c>
    </row>
    <row r="38" spans="1:22" ht="12.75">
      <c r="A38" s="7" t="s">
        <v>44</v>
      </c>
      <c r="B38" s="39"/>
      <c r="C38" s="39"/>
      <c r="D38" s="39"/>
      <c r="E38" s="43"/>
      <c r="F38" s="39">
        <f>Q38/M38*100</f>
        <v>100</v>
      </c>
      <c r="G38" s="39"/>
      <c r="H38" s="39"/>
      <c r="I38" s="39"/>
      <c r="J38" s="8"/>
      <c r="K38" s="39">
        <f t="shared" si="0"/>
        <v>100</v>
      </c>
      <c r="L38" s="42"/>
      <c r="M38" s="40">
        <f t="shared" si="3"/>
        <v>100</v>
      </c>
      <c r="N38" s="50"/>
      <c r="P38" s="31" t="s">
        <v>44</v>
      </c>
      <c r="Q38" s="35">
        <v>100</v>
      </c>
      <c r="R38" s="36" t="s">
        <v>14</v>
      </c>
      <c r="S38" s="36" t="s">
        <v>14</v>
      </c>
      <c r="T38" s="36" t="s">
        <v>14</v>
      </c>
      <c r="U38" s="37" t="s">
        <v>14</v>
      </c>
      <c r="V38" s="63">
        <f t="shared" si="1"/>
        <v>100</v>
      </c>
    </row>
    <row r="39" spans="1:22" ht="12.75">
      <c r="A39" s="7" t="s">
        <v>45</v>
      </c>
      <c r="B39" s="39"/>
      <c r="C39" s="39"/>
      <c r="D39" s="39"/>
      <c r="E39" s="43"/>
      <c r="F39" s="39">
        <f>Q39/M39*100</f>
        <v>97.4</v>
      </c>
      <c r="G39" s="39"/>
      <c r="H39" s="39"/>
      <c r="I39" s="39">
        <f>R39/M39*100</f>
        <v>2.6</v>
      </c>
      <c r="J39" s="8"/>
      <c r="K39" s="39">
        <f t="shared" si="0"/>
        <v>100</v>
      </c>
      <c r="L39" s="42"/>
      <c r="M39" s="40">
        <f t="shared" si="3"/>
        <v>100</v>
      </c>
      <c r="N39" s="50"/>
      <c r="P39" s="31" t="s">
        <v>45</v>
      </c>
      <c r="Q39" s="35">
        <v>97.4</v>
      </c>
      <c r="R39" s="36">
        <v>2.6</v>
      </c>
      <c r="S39" s="36" t="s">
        <v>14</v>
      </c>
      <c r="T39" s="36" t="s">
        <v>14</v>
      </c>
      <c r="U39" s="37" t="s">
        <v>14</v>
      </c>
      <c r="V39" s="63">
        <f t="shared" si="1"/>
        <v>100</v>
      </c>
    </row>
    <row r="40" spans="1:22" ht="12.75">
      <c r="A40" s="7" t="s">
        <v>46</v>
      </c>
      <c r="B40" s="39"/>
      <c r="C40" s="39"/>
      <c r="D40" s="39"/>
      <c r="E40" s="43"/>
      <c r="F40" s="39">
        <f>Q40/M40*100</f>
        <v>100</v>
      </c>
      <c r="G40" s="39"/>
      <c r="H40" s="39"/>
      <c r="I40" s="39"/>
      <c r="J40" s="7"/>
      <c r="K40" s="39">
        <f t="shared" si="0"/>
        <v>100</v>
      </c>
      <c r="L40" s="42"/>
      <c r="M40" s="40">
        <f t="shared" si="3"/>
        <v>100</v>
      </c>
      <c r="N40" s="50"/>
      <c r="P40" s="31" t="s">
        <v>46</v>
      </c>
      <c r="Q40" s="35">
        <v>100</v>
      </c>
      <c r="R40" s="36" t="s">
        <v>14</v>
      </c>
      <c r="S40" s="36" t="s">
        <v>14</v>
      </c>
      <c r="T40" s="36" t="s">
        <v>14</v>
      </c>
      <c r="U40" s="37" t="s">
        <v>14</v>
      </c>
      <c r="V40" s="63">
        <f t="shared" si="1"/>
        <v>100</v>
      </c>
    </row>
    <row r="42" ht="12.75">
      <c r="V42" t="s">
        <v>24</v>
      </c>
    </row>
    <row r="43" ht="12.75">
      <c r="V43" t="s">
        <v>24</v>
      </c>
    </row>
    <row r="44" ht="12.75">
      <c r="V44" t="s">
        <v>24</v>
      </c>
    </row>
    <row r="45" ht="12.75">
      <c r="V45" t="s">
        <v>24</v>
      </c>
    </row>
    <row r="46" ht="12.75">
      <c r="V46" t="s">
        <v>24</v>
      </c>
    </row>
    <row r="47" ht="12.75">
      <c r="V47" t="s">
        <v>24</v>
      </c>
    </row>
    <row r="48" ht="12.75">
      <c r="V48" t="s">
        <v>24</v>
      </c>
    </row>
    <row r="49" ht="12.75">
      <c r="V49" t="s">
        <v>24</v>
      </c>
    </row>
    <row r="50" ht="12.75">
      <c r="V50" t="s">
        <v>24</v>
      </c>
    </row>
    <row r="51" spans="1:22" ht="12.75">
      <c r="A51" s="38"/>
      <c r="V51" t="s">
        <v>24</v>
      </c>
    </row>
    <row r="52" ht="12.75">
      <c r="S52" t="s">
        <v>24</v>
      </c>
    </row>
    <row r="53" ht="12.75">
      <c r="S53" t="s">
        <v>24</v>
      </c>
    </row>
  </sheetData>
  <sheetProtection/>
  <mergeCells count="2">
    <mergeCell ref="B6:D6"/>
    <mergeCell ref="F6:I6"/>
  </mergeCells>
  <hyperlinks>
    <hyperlink ref="A1" r:id="rId1" display="http://dx.doi.org/10.1787/pension_glance-2014-en"/>
  </hyperlinks>
  <printOptions/>
  <pageMargins left="0.75" right="0.75" top="1" bottom="1" header="0.4921259845" footer="0.492125984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2014-09-24T13:18:51Z</cp:lastPrinted>
  <dcterms:created xsi:type="dcterms:W3CDTF">2009-02-19T11:46:21Z</dcterms:created>
  <dcterms:modified xsi:type="dcterms:W3CDTF">2014-10-28T19:27:23Z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