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Data C_B1.4" sheetId="1" r:id="rId1"/>
    <sheet name="C_B1.4" sheetId="2" r:id="rId2"/>
  </sheets>
  <definedNames/>
  <calcPr fullCalcOnLoad="1"/>
</workbook>
</file>

<file path=xl/sharedStrings.xml><?xml version="1.0" encoding="utf-8"?>
<sst xmlns="http://schemas.openxmlformats.org/spreadsheetml/2006/main" count="177" uniqueCount="102">
  <si>
    <t>Moyenne de l'OCDE</t>
  </si>
  <si>
    <t>Rank order</t>
  </si>
  <si>
    <t>Country</t>
  </si>
  <si>
    <t>Pays</t>
  </si>
  <si>
    <t>Notes 
Table B1.3a</t>
  </si>
  <si>
    <t>Notes 
graph</t>
  </si>
  <si>
    <t>cumulative expenditure per student (1)</t>
  </si>
  <si>
    <t>average duration
(2)</t>
  </si>
  <si>
    <t>(1)/(2)</t>
  </si>
  <si>
    <t>OECD average</t>
  </si>
  <si>
    <t>Country
&amp;Notes</t>
  </si>
  <si>
    <t>Pays
&amp;Notes</t>
  </si>
  <si>
    <t>Denmark</t>
  </si>
  <si>
    <t>Danemark</t>
  </si>
  <si>
    <t>Netherlands</t>
  </si>
  <si>
    <t>Pays-Bas</t>
  </si>
  <si>
    <t>Sweden</t>
  </si>
  <si>
    <t>Suède</t>
  </si>
  <si>
    <t>United States</t>
  </si>
  <si>
    <t>États-Unis</t>
  </si>
  <si>
    <t>Austria</t>
  </si>
  <si>
    <t>Autriche</t>
  </si>
  <si>
    <t>Switzerland</t>
  </si>
  <si>
    <t>Suisse</t>
  </si>
  <si>
    <t>Finland</t>
  </si>
  <si>
    <t>Finlande</t>
  </si>
  <si>
    <t>Japan</t>
  </si>
  <si>
    <t>Japon</t>
  </si>
  <si>
    <t>Spain</t>
  </si>
  <si>
    <t>Espagne</t>
  </si>
  <si>
    <t>France</t>
  </si>
  <si>
    <t>Ireland</t>
  </si>
  <si>
    <t>Irlande</t>
  </si>
  <si>
    <t>United Kingdom</t>
  </si>
  <si>
    <t>Royaume-Uni</t>
  </si>
  <si>
    <t>Belgium</t>
  </si>
  <si>
    <t>Belgique</t>
  </si>
  <si>
    <t>Italy</t>
  </si>
  <si>
    <t>Italie</t>
  </si>
  <si>
    <t>Iceland</t>
  </si>
  <si>
    <t>Islande</t>
  </si>
  <si>
    <t>New Zealand</t>
  </si>
  <si>
    <t>Nouvelle-Zélande</t>
  </si>
  <si>
    <t>Czech Republic</t>
  </si>
  <si>
    <t>Rép. tchèque</t>
  </si>
  <si>
    <t>Korea</t>
  </si>
  <si>
    <t>Corée</t>
  </si>
  <si>
    <t>Israel</t>
  </si>
  <si>
    <t>Israël</t>
  </si>
  <si>
    <t>Poland</t>
  </si>
  <si>
    <t>Pologne</t>
  </si>
  <si>
    <t>1, 2</t>
  </si>
  <si>
    <t>Slovenia</t>
  </si>
  <si>
    <t>Slovénie</t>
  </si>
  <si>
    <t>Hungary</t>
  </si>
  <si>
    <t>Hongrie</t>
  </si>
  <si>
    <t>Slovak Republic</t>
  </si>
  <si>
    <t>Republique slovaque</t>
  </si>
  <si>
    <t>Mexico</t>
  </si>
  <si>
    <t>Mexique</t>
  </si>
  <si>
    <t>Chile</t>
  </si>
  <si>
    <t>Chili</t>
  </si>
  <si>
    <t>Australia</t>
  </si>
  <si>
    <t>Australie</t>
  </si>
  <si>
    <t>Greece</t>
  </si>
  <si>
    <t>Grèce</t>
  </si>
  <si>
    <t>Germany</t>
  </si>
  <si>
    <t>Allemagne</t>
  </si>
  <si>
    <t>Canada</t>
  </si>
  <si>
    <t>Luxembourg</t>
  </si>
  <si>
    <t>Norway</t>
  </si>
  <si>
    <t>Norvège</t>
  </si>
  <si>
    <t>Portugal</t>
  </si>
  <si>
    <t>Turkey</t>
  </si>
  <si>
    <t>Turquie</t>
  </si>
  <si>
    <t>Brazil</t>
  </si>
  <si>
    <t>Brésil</t>
  </si>
  <si>
    <t>Indonesia</t>
  </si>
  <si>
    <t>Indonésie</t>
  </si>
  <si>
    <t>Russian Federation</t>
  </si>
  <si>
    <t>Fédération de Russie</t>
  </si>
  <si>
    <t>Argentina</t>
  </si>
  <si>
    <t>Argentine</t>
  </si>
  <si>
    <t>China</t>
  </si>
  <si>
    <t>Chine</t>
  </si>
  <si>
    <t>India</t>
  </si>
  <si>
    <t>Inde</t>
  </si>
  <si>
    <t>Saudi Arabia</t>
  </si>
  <si>
    <t>Arabie Saoudite</t>
  </si>
  <si>
    <t>South Africa</t>
  </si>
  <si>
    <t>Afrique du Sud</t>
  </si>
  <si>
    <t>G20 average</t>
  </si>
  <si>
    <t>Moyenne du G20</t>
  </si>
  <si>
    <t>Notes table B1.3b</t>
  </si>
  <si>
    <t/>
  </si>
  <si>
    <t>m</t>
  </si>
  <si>
    <t xml:space="preserve">1. Either the Chain Method (CM) or an Approximation Formula (AF) was used to estimate the duration of tertiary studies.      
2. Year of reference 2008.
3. Average duration of tertiary studies is estimated based on national data.
4. Public institutions only. </t>
  </si>
  <si>
    <t>Regards sur l'éducation 2013 - © OCDE 2013</t>
  </si>
  <si>
    <t>B1</t>
  </si>
  <si>
    <t>Graphique B1.4. Dépenses des établissements d’enseignement par étudiant cumulées sur la durée moyenne des études tertiaires (2010)</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</si>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</sst>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0"/>
  </numFmts>
  <fonts count="57">
    <font>
      <sz val="10"/>
      <name val="Arial"/>
      <family val="2"/>
    </font>
    <font>
      <sz val="10"/>
      <color indexed="8"/>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sz val="10"/>
      <name val="Helv"/>
      <family val="0"/>
    </font>
    <font>
      <sz val="10"/>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sz val="7"/>
      <color indexed="8"/>
      <name val="Arial"/>
      <family val="2"/>
    </font>
    <font>
      <b/>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
      <sz val="8"/>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19">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style="thin"/>
      <top style="thin"/>
      <botto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2" fillId="27" borderId="1">
      <alignment/>
      <protection/>
    </xf>
    <xf numFmtId="0" fontId="40" fillId="28" borderId="2" applyNumberFormat="0" applyAlignment="0" applyProtection="0"/>
    <xf numFmtId="0" fontId="2" fillId="0" borderId="3">
      <alignment/>
      <protection/>
    </xf>
    <xf numFmtId="0" fontId="41" fillId="29" borderId="4" applyNumberFormat="0" applyAlignment="0" applyProtection="0"/>
    <xf numFmtId="0" fontId="3" fillId="30" borderId="0">
      <alignment horizontal="center"/>
      <protection/>
    </xf>
    <xf numFmtId="0" fontId="4" fillId="30" borderId="0">
      <alignment horizontal="center" vertical="center"/>
      <protection/>
    </xf>
    <xf numFmtId="0" fontId="0" fillId="31" borderId="0">
      <alignment horizontal="center" wrapText="1"/>
      <protection/>
    </xf>
    <xf numFmtId="0" fontId="5"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42" fillId="0" borderId="0" applyNumberFormat="0" applyFill="0" applyBorder="0" applyAlignment="0" applyProtection="0"/>
    <xf numFmtId="0" fontId="7" fillId="30" borderId="3">
      <alignment horizontal="left"/>
      <protection/>
    </xf>
    <xf numFmtId="0" fontId="1" fillId="30" borderId="0">
      <alignment horizontal="left"/>
      <protection/>
    </xf>
    <xf numFmtId="0" fontId="43" fillId="33" borderId="0" applyNumberFormat="0" applyBorder="0" applyAlignment="0" applyProtection="0"/>
    <xf numFmtId="0" fontId="8" fillId="34" borderId="0">
      <alignment horizontal="right" vertical="top" textRotation="90" wrapText="1"/>
      <protection/>
    </xf>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5" borderId="2" applyNumberFormat="0" applyAlignment="0" applyProtection="0"/>
    <xf numFmtId="0" fontId="9" fillId="31" borderId="0">
      <alignment horizontal="center"/>
      <protection/>
    </xf>
    <xf numFmtId="0" fontId="2" fillId="30" borderId="8">
      <alignment wrapText="1"/>
      <protection/>
    </xf>
    <xf numFmtId="0" fontId="2" fillId="30" borderId="9">
      <alignment/>
      <protection/>
    </xf>
    <xf numFmtId="0" fontId="2" fillId="30" borderId="10">
      <alignment/>
      <protection/>
    </xf>
    <xf numFmtId="0" fontId="2" fillId="30" borderId="11">
      <alignment horizontal="center" wrapText="1"/>
      <protection/>
    </xf>
    <xf numFmtId="0" fontId="49" fillId="0" borderId="12" applyNumberFormat="0" applyFill="0" applyAlignment="0" applyProtection="0"/>
    <xf numFmtId="0" fontId="0" fillId="0" borderId="0" applyFont="0" applyFill="0" applyBorder="0" applyAlignment="0" applyProtection="0"/>
    <xf numFmtId="0" fontId="50" fillId="36"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15" fillId="0" borderId="0">
      <alignment/>
      <protection/>
    </xf>
    <xf numFmtId="0" fontId="15" fillId="0" borderId="0">
      <alignment/>
      <protection/>
    </xf>
    <xf numFmtId="0" fontId="0" fillId="0" borderId="0">
      <alignment/>
      <protection/>
    </xf>
    <xf numFmtId="0" fontId="0" fillId="37" borderId="13" applyNumberFormat="0" applyFont="0" applyAlignment="0" applyProtection="0"/>
    <xf numFmtId="0" fontId="51" fillId="28" borderId="14"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NumberFormat="0" applyFont="0" applyFill="0" applyBorder="0" applyAlignment="0" applyProtection="0"/>
    <xf numFmtId="0" fontId="2" fillId="30" borderId="3">
      <alignment/>
      <protection/>
    </xf>
    <xf numFmtId="0" fontId="4" fillId="30" borderId="0">
      <alignment horizontal="right"/>
      <protection/>
    </xf>
    <xf numFmtId="0" fontId="10" fillId="38" borderId="0">
      <alignment horizontal="center"/>
      <protection/>
    </xf>
    <xf numFmtId="0" fontId="11" fillId="31" borderId="0">
      <alignment/>
      <protection/>
    </xf>
    <xf numFmtId="0" fontId="12" fillId="34" borderId="15">
      <alignment horizontal="left" vertical="top" wrapText="1"/>
      <protection/>
    </xf>
    <xf numFmtId="0" fontId="12" fillId="34" borderId="16">
      <alignment horizontal="left" vertical="top"/>
      <protection/>
    </xf>
    <xf numFmtId="37" fontId="13" fillId="0" borderId="0">
      <alignment/>
      <protection/>
    </xf>
    <xf numFmtId="0" fontId="3" fillId="30" borderId="0">
      <alignment horizontal="center"/>
      <protection/>
    </xf>
    <xf numFmtId="0" fontId="52" fillId="0" borderId="0" applyNumberFormat="0" applyFill="0" applyBorder="0" applyAlignment="0" applyProtection="0"/>
    <xf numFmtId="0" fontId="14" fillId="30" borderId="0">
      <alignment/>
      <protection/>
    </xf>
    <xf numFmtId="0" fontId="53" fillId="0" borderId="17" applyNumberFormat="0" applyFill="0" applyAlignment="0" applyProtection="0"/>
    <xf numFmtId="0" fontId="54" fillId="0" borderId="0" applyNumberFormat="0" applyFill="0" applyBorder="0" applyAlignment="0" applyProtection="0"/>
  </cellStyleXfs>
  <cellXfs count="35">
    <xf numFmtId="0" fontId="0" fillId="0" borderId="0" xfId="0" applyAlignment="1">
      <alignment/>
    </xf>
    <xf numFmtId="0" fontId="0" fillId="0" borderId="0" xfId="79">
      <alignment/>
      <protection/>
    </xf>
    <xf numFmtId="1" fontId="55" fillId="7" borderId="3" xfId="81" applyNumberFormat="1" applyFont="1" applyFill="1" applyBorder="1" applyAlignment="1">
      <alignment horizontal="center" wrapText="1"/>
      <protection/>
    </xf>
    <xf numFmtId="0" fontId="56" fillId="39" borderId="3" xfId="79" applyFont="1" applyFill="1" applyBorder="1" applyAlignment="1">
      <alignment horizontal="center" vertical="center" wrapText="1"/>
      <protection/>
    </xf>
    <xf numFmtId="1" fontId="56" fillId="39" borderId="3" xfId="79" applyNumberFormat="1" applyFont="1" applyFill="1" applyBorder="1" applyAlignment="1">
      <alignment horizontal="center" vertical="center" wrapText="1"/>
      <protection/>
    </xf>
    <xf numFmtId="0" fontId="55" fillId="0" borderId="16" xfId="79" applyFont="1" applyFill="1" applyBorder="1" applyAlignment="1">
      <alignment horizontal="center" vertical="center" wrapText="1"/>
      <protection/>
    </xf>
    <xf numFmtId="164" fontId="2" fillId="40" borderId="3" xfId="82" applyNumberFormat="1" applyFont="1" applyFill="1" applyBorder="1" applyAlignment="1">
      <alignment horizontal="center" vertical="center" wrapText="1"/>
      <protection/>
    </xf>
    <xf numFmtId="1" fontId="2" fillId="32" borderId="3" xfId="81" applyNumberFormat="1" applyFont="1" applyFill="1" applyBorder="1" applyAlignment="1">
      <alignment horizontal="center" vertical="center" wrapText="1"/>
      <protection/>
    </xf>
    <xf numFmtId="0" fontId="1" fillId="0" borderId="3" xfId="80" applyFont="1" applyBorder="1" applyAlignment="1">
      <alignment horizontal="center" vertical="center"/>
      <protection/>
    </xf>
    <xf numFmtId="1" fontId="55" fillId="32" borderId="16" xfId="81" applyNumberFormat="1" applyFont="1" applyFill="1" applyBorder="1" applyAlignment="1">
      <alignment horizontal="center" vertical="center" wrapText="1"/>
      <protection/>
    </xf>
    <xf numFmtId="0" fontId="2" fillId="41" borderId="3" xfId="79" applyFont="1" applyFill="1" applyBorder="1" applyAlignment="1">
      <alignment horizontal="center" vertical="center" wrapText="1"/>
      <protection/>
    </xf>
    <xf numFmtId="0" fontId="56" fillId="39" borderId="18" xfId="79" applyFont="1" applyFill="1" applyBorder="1">
      <alignment/>
      <protection/>
    </xf>
    <xf numFmtId="0" fontId="2" fillId="39" borderId="18" xfId="83" applyNumberFormat="1" applyFont="1" applyFill="1" applyBorder="1" applyAlignment="1" applyProtection="1">
      <alignment horizontal="center"/>
      <protection/>
    </xf>
    <xf numFmtId="0" fontId="55" fillId="0" borderId="18" xfId="79" applyFont="1" applyFill="1" applyBorder="1" applyAlignment="1">
      <alignment horizontal="center"/>
      <protection/>
    </xf>
    <xf numFmtId="1" fontId="2" fillId="0" borderId="9" xfId="83" applyNumberFormat="1" applyFont="1" applyFill="1" applyBorder="1" applyAlignment="1" applyProtection="1">
      <alignment horizontal="center"/>
      <protection/>
    </xf>
    <xf numFmtId="2" fontId="2" fillId="0" borderId="9" xfId="83" applyNumberFormat="1" applyFont="1" applyFill="1" applyBorder="1" applyAlignment="1" applyProtection="1">
      <alignment horizontal="center"/>
      <protection/>
    </xf>
    <xf numFmtId="1" fontId="2" fillId="0" borderId="18" xfId="79" applyNumberFormat="1" applyFont="1" applyBorder="1" applyAlignment="1">
      <alignment horizontal="center"/>
      <protection/>
    </xf>
    <xf numFmtId="1" fontId="55" fillId="0" borderId="18" xfId="80" applyNumberFormat="1" applyFont="1" applyBorder="1" applyAlignment="1">
      <alignment horizontal="center"/>
      <protection/>
    </xf>
    <xf numFmtId="1" fontId="55" fillId="0" borderId="18" xfId="83" applyNumberFormat="1" applyFont="1" applyFill="1" applyBorder="1" applyAlignment="1" applyProtection="1">
      <alignment horizontal="center"/>
      <protection/>
    </xf>
    <xf numFmtId="0" fontId="55" fillId="0" borderId="18" xfId="79" applyFont="1" applyFill="1" applyBorder="1">
      <alignment/>
      <protection/>
    </xf>
    <xf numFmtId="0" fontId="56" fillId="39" borderId="9" xfId="79" applyFont="1" applyFill="1" applyBorder="1">
      <alignment/>
      <protection/>
    </xf>
    <xf numFmtId="0" fontId="2" fillId="39" borderId="9" xfId="83" applyNumberFormat="1" applyFont="1" applyFill="1" applyBorder="1" applyAlignment="1" applyProtection="1">
      <alignment horizontal="center"/>
      <protection/>
    </xf>
    <xf numFmtId="0" fontId="55" fillId="0" borderId="9" xfId="79" applyFont="1" applyFill="1" applyBorder="1" applyAlignment="1">
      <alignment horizontal="center"/>
      <protection/>
    </xf>
    <xf numFmtId="1" fontId="2" fillId="0" borderId="9" xfId="79" applyNumberFormat="1" applyFont="1" applyBorder="1" applyAlignment="1">
      <alignment horizontal="center"/>
      <protection/>
    </xf>
    <xf numFmtId="1" fontId="55" fillId="0" borderId="9" xfId="80" applyNumberFormat="1" applyFont="1" applyBorder="1" applyAlignment="1">
      <alignment horizontal="center"/>
      <protection/>
    </xf>
    <xf numFmtId="1" fontId="55" fillId="0" borderId="9" xfId="83" applyNumberFormat="1" applyFont="1" applyFill="1" applyBorder="1" applyAlignment="1" applyProtection="1">
      <alignment horizontal="center"/>
      <protection/>
    </xf>
    <xf numFmtId="0" fontId="55" fillId="0" borderId="9" xfId="79" applyFont="1" applyFill="1" applyBorder="1">
      <alignment/>
      <protection/>
    </xf>
    <xf numFmtId="1" fontId="2" fillId="42" borderId="9" xfId="83" applyNumberFormat="1" applyFont="1" applyFill="1" applyBorder="1" applyAlignment="1" applyProtection="1">
      <alignment horizontal="center"/>
      <protection/>
    </xf>
    <xf numFmtId="2" fontId="2" fillId="42" borderId="9" xfId="83" applyNumberFormat="1" applyFont="1" applyFill="1" applyBorder="1" applyAlignment="1" applyProtection="1">
      <alignment horizontal="center"/>
      <protection/>
    </xf>
    <xf numFmtId="0" fontId="56" fillId="43" borderId="9" xfId="79" applyFont="1" applyFill="1" applyBorder="1">
      <alignment/>
      <protection/>
    </xf>
    <xf numFmtId="0" fontId="56" fillId="44" borderId="9" xfId="79" applyFont="1" applyFill="1" applyBorder="1">
      <alignment/>
      <protection/>
    </xf>
    <xf numFmtId="0" fontId="0" fillId="0" borderId="0" xfId="79" applyFont="1">
      <alignment/>
      <protection/>
    </xf>
    <xf numFmtId="0" fontId="0" fillId="0" borderId="0" xfId="79" applyFont="1" applyAlignment="1">
      <alignment/>
      <protection/>
    </xf>
    <xf numFmtId="0" fontId="47" fillId="0" borderId="0" xfId="63" applyAlignment="1">
      <alignment/>
    </xf>
    <xf numFmtId="0" fontId="2" fillId="0" borderId="0" xfId="79" applyFont="1" applyAlignment="1">
      <alignment wrapText="1"/>
      <protection/>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amp;RowHeadings" xfId="44"/>
    <cellStyle name="ColCodes" xfId="45"/>
    <cellStyle name="ColTitles" xfId="46"/>
    <cellStyle name="column" xfId="47"/>
    <cellStyle name="Comma" xfId="48"/>
    <cellStyle name="Comma [0]" xfId="49"/>
    <cellStyle name="Comma 2" xfId="50"/>
    <cellStyle name="Currency" xfId="51"/>
    <cellStyle name="Currency [0]" xfId="52"/>
    <cellStyle name="DataEntryCells" xfId="53"/>
    <cellStyle name="Explanatory Text"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Input" xfId="64"/>
    <cellStyle name="ISC" xfId="65"/>
    <cellStyle name="level1a" xfId="66"/>
    <cellStyle name="level2" xfId="67"/>
    <cellStyle name="level2a" xfId="68"/>
    <cellStyle name="level3" xfId="69"/>
    <cellStyle name="Linked Cell" xfId="70"/>
    <cellStyle name="Migliaia (0)_conti99" xfId="71"/>
    <cellStyle name="Neutral" xfId="72"/>
    <cellStyle name="Normal 2" xfId="73"/>
    <cellStyle name="Normal 2 2" xfId="74"/>
    <cellStyle name="Normal 2 3" xfId="75"/>
    <cellStyle name="Normal 2 4" xfId="76"/>
    <cellStyle name="Normal 2_AUG_TabChap2" xfId="77"/>
    <cellStyle name="Normal 3" xfId="78"/>
    <cellStyle name="Normal 4" xfId="79"/>
    <cellStyle name="Normal_B4" xfId="80"/>
    <cellStyle name="Normal_B4.1" xfId="81"/>
    <cellStyle name="Normal_B4.1_B4.4" xfId="82"/>
    <cellStyle name="Normal_C1.1a" xfId="83"/>
    <cellStyle name="Note" xfId="84"/>
    <cellStyle name="Output" xfId="85"/>
    <cellStyle name="Percent" xfId="86"/>
    <cellStyle name="Percent 2" xfId="87"/>
    <cellStyle name="Prozent_SubCatperStud" xfId="88"/>
    <cellStyle name="row" xfId="89"/>
    <cellStyle name="RowCodes" xfId="90"/>
    <cellStyle name="Row-Col Headings" xfId="91"/>
    <cellStyle name="RowTitles_CENTRAL_GOVT" xfId="92"/>
    <cellStyle name="RowTitles-Col2" xfId="93"/>
    <cellStyle name="RowTitles-Detail" xfId="94"/>
    <cellStyle name="Standard_Info" xfId="95"/>
    <cellStyle name="temp" xfId="96"/>
    <cellStyle name="Title" xfId="97"/>
    <cellStyle name="title1" xfId="98"/>
    <cellStyle name="Total" xfId="99"/>
    <cellStyle name="Warning Text"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5"/>
          <c:y val="0.15875"/>
          <c:w val="0.88"/>
          <c:h val="0.551"/>
        </c:manualLayout>
      </c:layout>
      <c:barChart>
        <c:barDir val="col"/>
        <c:grouping val="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Danemark</c:v>
              </c:pt>
            </c:strLit>
          </c:cat>
          <c:val>
            <c:numLit>
              <c:ptCount val="1"/>
              <c:pt idx="0">
                <c:v>0</c:v>
              </c:pt>
            </c:numLit>
          </c:val>
        </c:ser>
        <c:ser>
          <c:idx val="1"/>
          <c:order val="1"/>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Danemark</c:v>
              </c:pt>
            </c:strLit>
          </c:cat>
          <c:val>
            <c:numLit>
              <c:ptCount val="1"/>
              <c:pt idx="0">
                <c:v>0</c:v>
              </c:pt>
            </c:numLit>
          </c:val>
        </c:ser>
        <c:ser>
          <c:idx val="2"/>
          <c:order val="2"/>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Danemark</c:v>
              </c:pt>
            </c:strLit>
          </c:cat>
          <c:val>
            <c:numLit>
              <c:ptCount val="1"/>
              <c:pt idx="0">
                <c:v>0</c:v>
              </c:pt>
            </c:numLit>
          </c:val>
        </c:ser>
        <c:ser>
          <c:idx val="3"/>
          <c:order val="3"/>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Danemark</c:v>
              </c:pt>
            </c:strLit>
          </c:cat>
          <c:val>
            <c:numLit>
              <c:ptCount val="1"/>
              <c:pt idx="0">
                <c:v>0</c:v>
              </c:pt>
            </c:numLit>
          </c:val>
        </c:ser>
        <c:ser>
          <c:idx val="4"/>
          <c:order val="4"/>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Danemark</c:v>
              </c:pt>
            </c:strLit>
          </c:cat>
          <c:val>
            <c:numLit>
              <c:ptCount val="1"/>
              <c:pt idx="0">
                <c:v>0</c:v>
              </c:pt>
            </c:numLit>
          </c:val>
        </c:ser>
        <c:ser>
          <c:idx val="5"/>
          <c:order val="5"/>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Danemark</c:v>
              </c:pt>
            </c:strLit>
          </c:cat>
          <c:val>
            <c:numLit>
              <c:ptCount val="1"/>
              <c:pt idx="0">
                <c:v>0</c:v>
              </c:pt>
            </c:numLit>
          </c:val>
        </c:ser>
        <c:ser>
          <c:idx val="6"/>
          <c:order val="6"/>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Danemark</c:v>
              </c:pt>
            </c:strLit>
          </c:cat>
          <c:val>
            <c:numLit>
              <c:ptCount val="1"/>
              <c:pt idx="0">
                <c:v>0</c:v>
              </c:pt>
            </c:numLit>
          </c:val>
        </c:ser>
        <c:ser>
          <c:idx val="7"/>
          <c:order val="7"/>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Danemark</c:v>
              </c:pt>
            </c:strLit>
          </c:cat>
          <c:val>
            <c:numLit>
              <c:ptCount val="1"/>
              <c:pt idx="0">
                <c:v>0</c:v>
              </c:pt>
            </c:numLit>
          </c:val>
        </c:ser>
        <c:overlap val="100"/>
        <c:axId val="38123083"/>
        <c:axId val="7563428"/>
      </c:barChart>
      <c:lineChart>
        <c:grouping val="standard"/>
        <c:varyColors val="0"/>
        <c:ser>
          <c:idx val="8"/>
          <c:order val="8"/>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pt idx="0">
                <c:v>Danemark</c:v>
              </c:pt>
            </c:strLit>
          </c:cat>
          <c:val>
            <c:numLit>
              <c:ptCount val="1"/>
              <c:pt idx="0">
                <c:v>0</c:v>
              </c:pt>
            </c:numLit>
          </c:val>
          <c:smooth val="0"/>
        </c:ser>
        <c:axId val="38123083"/>
        <c:axId val="7563428"/>
      </c:lineChart>
      <c:catAx>
        <c:axId val="38123083"/>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7563428"/>
        <c:crosses val="autoZero"/>
        <c:auto val="1"/>
        <c:lblOffset val="100"/>
        <c:tickLblSkip val="1"/>
        <c:noMultiLvlLbl val="0"/>
      </c:catAx>
      <c:valAx>
        <c:axId val="7563428"/>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En équivalents USD convertis sur la base des PPA</a:t>
                </a:r>
              </a:p>
            </c:rich>
          </c:tx>
          <c:layout>
            <c:manualLayout>
              <c:xMode val="factor"/>
              <c:yMode val="factor"/>
              <c:x val="0.07825"/>
              <c:y val="0.154"/>
            </c:manualLayout>
          </c:layout>
          <c:overlay val="0"/>
          <c:spPr>
            <a:noFill/>
            <a:ln w="3175">
              <a:noFill/>
            </a:ln>
          </c:spPr>
        </c:title>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12308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0.80025</cdr:y>
    </cdr:from>
    <cdr:to>
      <cdr:x>1</cdr:x>
      <cdr:y>1</cdr:y>
    </cdr:to>
    <cdr:sp>
      <cdr:nvSpPr>
        <cdr:cNvPr id="1" name="Text Box 1"/>
        <cdr:cNvSpPr txBox="1">
          <a:spLocks noChangeArrowheads="1"/>
        </cdr:cNvSpPr>
      </cdr:nvSpPr>
      <cdr:spPr>
        <a:xfrm>
          <a:off x="0" y="3943350"/>
          <a:ext cx="7305675" cy="1019175"/>
        </a:xfrm>
        <a:prstGeom prst="rect">
          <a:avLst/>
        </a:prstGeom>
        <a:noFill/>
        <a:ln w="9525" cmpd="sng">
          <a:noFill/>
        </a:ln>
      </cdr:spPr>
      <cdr:txBody>
        <a:bodyPr vertOverflow="clip" wrap="square" lIns="27432" tIns="22860" rIns="0" bIns="0" anchor="b"/>
        <a:p>
          <a:pPr algn="l">
            <a:defRPr/>
          </a:pPr>
          <a:r>
            <a:rPr lang="en-US" cap="none" sz="800" b="0" i="0" u="none" baseline="0">
              <a:solidFill>
                <a:srgbClr val="000000"/>
              </a:solidFill>
              <a:latin typeface="Arial"/>
              <a:ea typeface="Arial"/>
              <a:cs typeface="Arial"/>
            </a:rPr>
            <a:t>Remarque : chaque segment des barres représente les dépenses annuelles des établissements d’enseignement par étudiant. Le nombre de segments représente le nombre moyen d’années d’études d’un étudiant dans l’enseignement tertiaire.
1. Établissements publics uniquement.
2. Enseignement tertiaire de type A et programmes de recherche de haut niveau uniquement.
Les pays sont classés par ordre décroissant des dépenses totales des établissements d’enseignement par étudiant cumulées sur la durée moyenne des études tertiaires.
Source : OCDE. Tableau B1.3a. Voir les notes à l’annexe 3 (www.oecd.org/edu/rse.htm).</a:t>
          </a:r>
        </a:p>
      </cdr:txBody>
    </cdr:sp>
  </cdr:relSizeAnchor>
  <cdr:relSizeAnchor xmlns:cdr="http://schemas.openxmlformats.org/drawingml/2006/chartDrawing">
    <cdr:from>
      <cdr:x>0.01025</cdr:x>
      <cdr:y>-0.01</cdr:y>
    </cdr:from>
    <cdr:to>
      <cdr:x>1</cdr:x>
      <cdr:y>0.0865</cdr:y>
    </cdr:to>
    <cdr:sp>
      <cdr:nvSpPr>
        <cdr:cNvPr id="2" name="Text Box 3"/>
        <cdr:cNvSpPr txBox="1">
          <a:spLocks noChangeArrowheads="1"/>
        </cdr:cNvSpPr>
      </cdr:nvSpPr>
      <cdr:spPr>
        <a:xfrm>
          <a:off x="66675" y="-47624"/>
          <a:ext cx="7248525" cy="4762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Graphique B1.4. Dépenses des établissements d’enseignement par étudiant cumulées sur la durée moyenne des études tertiaires (2010)
Dépenses annuelles des établissements d’enseignement par étudiant multipliées par la durée moyenne des études, en équivalents USD convertis sur la base des PPA </a:t>
          </a:r>
        </a:p>
      </cdr:txBody>
    </cdr:sp>
  </cdr:relSizeAnchor>
  <cdr:relSizeAnchor xmlns:cdr="http://schemas.openxmlformats.org/drawingml/2006/chartDrawing">
    <cdr:from>
      <cdr:x>0.637</cdr:x>
      <cdr:y>0.26675</cdr:y>
    </cdr:from>
    <cdr:to>
      <cdr:x>0.7815</cdr:x>
      <cdr:y>0.37825</cdr:y>
    </cdr:to>
    <cdr:grpSp>
      <cdr:nvGrpSpPr>
        <cdr:cNvPr id="3" name="Group 4"/>
        <cdr:cNvGrpSpPr>
          <a:grpSpLocks/>
        </cdr:cNvGrpSpPr>
      </cdr:nvGrpSpPr>
      <cdr:grpSpPr>
        <a:xfrm>
          <a:off x="4638675" y="1314450"/>
          <a:ext cx="1057275" cy="552450"/>
          <a:chOff x="4821296" y="3881329"/>
          <a:chExt cx="70272" cy="260962104"/>
        </a:xfrm>
        <a:solidFill>
          <a:srgbClr val="FFFFFF"/>
        </a:solidFill>
      </cdr:grpSpPr>
      <cdr:sp>
        <cdr:nvSpPr>
          <cdr:cNvPr id="4" name="Text Box 5"/>
          <cdr:cNvSpPr txBox="1">
            <a:spLocks noChangeArrowheads="1"/>
          </cdr:cNvSpPr>
        </cdr:nvSpPr>
        <cdr:spPr>
          <a:xfrm>
            <a:off x="4842360" y="3881329"/>
            <a:ext cx="49208" cy="71568857"/>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Moyenne OCDE</a:t>
            </a:r>
          </a:p>
        </cdr:txBody>
      </cdr:sp>
      <cdr:sp>
        <cdr:nvSpPr>
          <cdr:cNvPr id="5" name="Line 6"/>
          <cdr:cNvSpPr>
            <a:spLocks/>
          </cdr:cNvSpPr>
        </cdr:nvSpPr>
        <cdr:spPr>
          <a:xfrm flipH="1">
            <a:off x="4821630" y="107352803"/>
            <a:ext cx="32712" cy="15749063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11</xdr:col>
      <xdr:colOff>590550</xdr:colOff>
      <xdr:row>35</xdr:row>
      <xdr:rowOff>76200</xdr:rowOff>
    </xdr:to>
    <xdr:graphicFrame>
      <xdr:nvGraphicFramePr>
        <xdr:cNvPr id="1" name="Chart 1"/>
        <xdr:cNvGraphicFramePr/>
      </xdr:nvGraphicFramePr>
      <xdr:xfrm>
        <a:off x="0" y="809625"/>
        <a:ext cx="7296150" cy="4933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S52"/>
  <sheetViews>
    <sheetView tabSelected="1" zoomScalePageLayoutView="0" workbookViewId="0" topLeftCell="A1">
      <selection activeCell="A1" sqref="A1"/>
    </sheetView>
  </sheetViews>
  <sheetFormatPr defaultColWidth="9.140625" defaultRowHeight="12.75"/>
  <cols>
    <col min="1" max="3" width="9.140625" style="1" customWidth="1"/>
    <col min="4" max="4" width="6.421875" style="1" customWidth="1"/>
    <col min="5" max="5" width="6.57421875" style="1" customWidth="1"/>
    <col min="6" max="8" width="9.140625" style="1" customWidth="1"/>
    <col min="9" max="16" width="7.28125" style="1" customWidth="1"/>
    <col min="17" max="17" width="9.140625" style="1" customWidth="1"/>
    <col min="18" max="18" width="13.8515625" style="1" customWidth="1"/>
    <col min="19" max="19" width="10.8515625" style="1" customWidth="1"/>
    <col min="20" max="16384" width="9.140625" style="1" customWidth="1"/>
  </cols>
  <sheetData>
    <row r="1" s="32" customFormat="1" ht="12.75">
      <c r="A1" s="33" t="s">
        <v>97</v>
      </c>
    </row>
    <row r="2" spans="1:2" s="32" customFormat="1" ht="12.75">
      <c r="A2" s="32" t="s">
        <v>98</v>
      </c>
      <c r="B2" s="32" t="s">
        <v>99</v>
      </c>
    </row>
    <row r="3" s="32" customFormat="1" ht="12.75">
      <c r="A3" s="32" t="s">
        <v>100</v>
      </c>
    </row>
    <row r="4" s="32" customFormat="1" ht="12.75">
      <c r="A4" s="32" t="s">
        <v>101</v>
      </c>
    </row>
    <row r="5" s="32" customFormat="1" ht="12.75"/>
    <row r="6" ht="21">
      <c r="Q6" s="2" t="s">
        <v>0</v>
      </c>
    </row>
    <row r="7" spans="1:19" ht="46.5" customHeight="1">
      <c r="A7" s="3" t="s">
        <v>1</v>
      </c>
      <c r="B7" s="3" t="s">
        <v>2</v>
      </c>
      <c r="C7" s="3" t="s">
        <v>3</v>
      </c>
      <c r="D7" s="4" t="s">
        <v>4</v>
      </c>
      <c r="E7" s="5" t="s">
        <v>5</v>
      </c>
      <c r="F7" s="6" t="s">
        <v>6</v>
      </c>
      <c r="G7" s="7" t="s">
        <v>7</v>
      </c>
      <c r="H7" s="7" t="s">
        <v>8</v>
      </c>
      <c r="I7" s="8">
        <v>1</v>
      </c>
      <c r="J7" s="8">
        <v>2</v>
      </c>
      <c r="K7" s="8">
        <v>3</v>
      </c>
      <c r="L7" s="8">
        <v>4</v>
      </c>
      <c r="M7" s="8">
        <v>5</v>
      </c>
      <c r="N7" s="8">
        <v>6</v>
      </c>
      <c r="O7" s="8">
        <v>7</v>
      </c>
      <c r="P7" s="8">
        <v>8</v>
      </c>
      <c r="Q7" s="9" t="s">
        <v>9</v>
      </c>
      <c r="R7" s="10" t="s">
        <v>10</v>
      </c>
      <c r="S7" s="10" t="s">
        <v>11</v>
      </c>
    </row>
    <row r="8" spans="1:19" ht="12.75">
      <c r="A8" s="11">
        <v>6</v>
      </c>
      <c r="B8" s="11" t="s">
        <v>12</v>
      </c>
      <c r="C8" s="11" t="s">
        <v>13</v>
      </c>
      <c r="D8" s="12" t="s">
        <v>94</v>
      </c>
      <c r="E8" s="13"/>
      <c r="F8" s="14">
        <v>98679.8829181672</v>
      </c>
      <c r="G8" s="15">
        <v>5.2</v>
      </c>
      <c r="H8" s="16">
        <f aca="true" t="shared" si="0" ref="H8:H31">F8/G8</f>
        <v>18976.900561186</v>
      </c>
      <c r="I8" s="17">
        <f aca="true" t="shared" si="1" ref="I8:P23">IF($G8&gt;I$7,$H8,IF(INT($G8+1)=I$7,$H8*($G8+1-I$7),0))</f>
        <v>18976.900561186</v>
      </c>
      <c r="J8" s="17">
        <f t="shared" si="1"/>
        <v>18976.900561186</v>
      </c>
      <c r="K8" s="17">
        <f t="shared" si="1"/>
        <v>18976.900561186</v>
      </c>
      <c r="L8" s="17">
        <f t="shared" si="1"/>
        <v>18976.900561186</v>
      </c>
      <c r="M8" s="17">
        <f t="shared" si="1"/>
        <v>18976.900561186</v>
      </c>
      <c r="N8" s="17">
        <f t="shared" si="1"/>
        <v>3795.380112237204</v>
      </c>
      <c r="O8" s="17">
        <f t="shared" si="1"/>
        <v>0</v>
      </c>
      <c r="P8" s="17">
        <f t="shared" si="1"/>
        <v>0</v>
      </c>
      <c r="Q8" s="18">
        <v>57774.31644751178</v>
      </c>
      <c r="R8" s="19" t="str">
        <f aca="true" t="shared" si="2" ref="R8:R33">CONCATENATE($B8,$E8)</f>
        <v>Denmark</v>
      </c>
      <c r="S8" s="19" t="str">
        <f aca="true" t="shared" si="3" ref="S8:S33">CONCATENATE($C8,$E8)</f>
        <v>Danemark</v>
      </c>
    </row>
    <row r="9" spans="1:19" ht="12.75">
      <c r="A9" s="20">
        <v>19</v>
      </c>
      <c r="B9" s="20" t="s">
        <v>14</v>
      </c>
      <c r="C9" s="20" t="s">
        <v>15</v>
      </c>
      <c r="D9" s="21" t="s">
        <v>94</v>
      </c>
      <c r="E9" s="22"/>
      <c r="F9" s="14">
        <v>90268.68212901885</v>
      </c>
      <c r="G9" s="15">
        <v>5.26</v>
      </c>
      <c r="H9" s="23">
        <f t="shared" si="0"/>
        <v>17161.346412361</v>
      </c>
      <c r="I9" s="24">
        <f t="shared" si="1"/>
        <v>17161.346412361</v>
      </c>
      <c r="J9" s="24">
        <f t="shared" si="1"/>
        <v>17161.346412361</v>
      </c>
      <c r="K9" s="24">
        <f t="shared" si="1"/>
        <v>17161.346412361</v>
      </c>
      <c r="L9" s="24">
        <f t="shared" si="1"/>
        <v>17161.346412361</v>
      </c>
      <c r="M9" s="24">
        <f t="shared" si="1"/>
        <v>17161.346412361</v>
      </c>
      <c r="N9" s="24">
        <f t="shared" si="1"/>
        <v>4461.9500672138565</v>
      </c>
      <c r="O9" s="24">
        <f t="shared" si="1"/>
        <v>0</v>
      </c>
      <c r="P9" s="24">
        <f t="shared" si="1"/>
        <v>0</v>
      </c>
      <c r="Q9" s="25">
        <v>57774.31644751178</v>
      </c>
      <c r="R9" s="26" t="str">
        <f t="shared" si="2"/>
        <v>Netherlands</v>
      </c>
      <c r="S9" s="26" t="str">
        <f t="shared" si="3"/>
        <v>Pays-Bas</v>
      </c>
    </row>
    <row r="10" spans="1:19" ht="12.75">
      <c r="A10" s="20">
        <v>26</v>
      </c>
      <c r="B10" s="20" t="s">
        <v>16</v>
      </c>
      <c r="C10" s="20" t="s">
        <v>17</v>
      </c>
      <c r="D10" s="21" t="s">
        <v>94</v>
      </c>
      <c r="E10" s="22"/>
      <c r="F10" s="14">
        <v>88225.14027128546</v>
      </c>
      <c r="G10" s="15">
        <v>4.51</v>
      </c>
      <c r="H10" s="23">
        <f t="shared" si="0"/>
        <v>19562.1153594868</v>
      </c>
      <c r="I10" s="24">
        <f t="shared" si="1"/>
        <v>19562.1153594868</v>
      </c>
      <c r="J10" s="24">
        <f t="shared" si="1"/>
        <v>19562.1153594868</v>
      </c>
      <c r="K10" s="24">
        <f t="shared" si="1"/>
        <v>19562.1153594868</v>
      </c>
      <c r="L10" s="24">
        <f t="shared" si="1"/>
        <v>19562.1153594868</v>
      </c>
      <c r="M10" s="24">
        <f t="shared" si="1"/>
        <v>9976.678833338265</v>
      </c>
      <c r="N10" s="24">
        <f t="shared" si="1"/>
        <v>0</v>
      </c>
      <c r="O10" s="24">
        <f t="shared" si="1"/>
        <v>0</v>
      </c>
      <c r="P10" s="24">
        <f t="shared" si="1"/>
        <v>0</v>
      </c>
      <c r="Q10" s="25">
        <v>57774.31644751178</v>
      </c>
      <c r="R10" s="26" t="str">
        <f t="shared" si="2"/>
        <v>Sweden</v>
      </c>
      <c r="S10" s="26" t="str">
        <f t="shared" si="3"/>
        <v>Suède</v>
      </c>
    </row>
    <row r="11" spans="1:19" ht="12.75">
      <c r="A11" s="20">
        <v>30</v>
      </c>
      <c r="B11" s="20" t="s">
        <v>18</v>
      </c>
      <c r="C11" s="20" t="s">
        <v>19</v>
      </c>
      <c r="D11" s="21" t="s">
        <v>94</v>
      </c>
      <c r="E11" s="22"/>
      <c r="F11" s="14">
        <v>81075.57880854663</v>
      </c>
      <c r="G11" s="15">
        <v>3.17</v>
      </c>
      <c r="H11" s="23">
        <f t="shared" si="0"/>
        <v>25575.892368626697</v>
      </c>
      <c r="I11" s="24">
        <f t="shared" si="1"/>
        <v>25575.892368626697</v>
      </c>
      <c r="J11" s="24">
        <f t="shared" si="1"/>
        <v>25575.892368626697</v>
      </c>
      <c r="K11" s="24">
        <f t="shared" si="1"/>
        <v>25575.892368626697</v>
      </c>
      <c r="L11" s="24">
        <f t="shared" si="1"/>
        <v>4347.901702666537</v>
      </c>
      <c r="M11" s="24">
        <f t="shared" si="1"/>
        <v>0</v>
      </c>
      <c r="N11" s="24">
        <f t="shared" si="1"/>
        <v>0</v>
      </c>
      <c r="O11" s="24">
        <f t="shared" si="1"/>
        <v>0</v>
      </c>
      <c r="P11" s="24">
        <f t="shared" si="1"/>
        <v>0</v>
      </c>
      <c r="Q11" s="25">
        <v>57774.31644751178</v>
      </c>
      <c r="R11" s="26" t="str">
        <f t="shared" si="2"/>
        <v>United States</v>
      </c>
      <c r="S11" s="26" t="str">
        <f t="shared" si="3"/>
        <v>États-Unis</v>
      </c>
    </row>
    <row r="12" spans="1:19" ht="12.75">
      <c r="A12" s="20">
        <v>2</v>
      </c>
      <c r="B12" s="20" t="s">
        <v>20</v>
      </c>
      <c r="C12" s="20" t="s">
        <v>21</v>
      </c>
      <c r="D12" s="21" t="s">
        <v>94</v>
      </c>
      <c r="E12" s="22"/>
      <c r="F12" s="14">
        <v>80137.96798549895</v>
      </c>
      <c r="G12" s="15">
        <v>5.34</v>
      </c>
      <c r="H12" s="23">
        <f t="shared" si="0"/>
        <v>15007.110109644</v>
      </c>
      <c r="I12" s="24">
        <f t="shared" si="1"/>
        <v>15007.110109644</v>
      </c>
      <c r="J12" s="24">
        <f t="shared" si="1"/>
        <v>15007.110109644</v>
      </c>
      <c r="K12" s="24">
        <f t="shared" si="1"/>
        <v>15007.110109644</v>
      </c>
      <c r="L12" s="24">
        <f t="shared" si="1"/>
        <v>15007.110109644</v>
      </c>
      <c r="M12" s="24">
        <f t="shared" si="1"/>
        <v>15007.110109644</v>
      </c>
      <c r="N12" s="24">
        <f t="shared" si="1"/>
        <v>5102.417437278958</v>
      </c>
      <c r="O12" s="24">
        <f t="shared" si="1"/>
        <v>0</v>
      </c>
      <c r="P12" s="24">
        <f t="shared" si="1"/>
        <v>0</v>
      </c>
      <c r="Q12" s="25">
        <v>57774.31644751178</v>
      </c>
      <c r="R12" s="26" t="str">
        <f t="shared" si="2"/>
        <v>Austria</v>
      </c>
      <c r="S12" s="26" t="str">
        <f t="shared" si="3"/>
        <v>Autriche</v>
      </c>
    </row>
    <row r="13" spans="1:19" ht="12.75">
      <c r="A13" s="20">
        <v>27</v>
      </c>
      <c r="B13" s="20" t="s">
        <v>22</v>
      </c>
      <c r="C13" s="20" t="s">
        <v>23</v>
      </c>
      <c r="D13" s="21">
        <v>4</v>
      </c>
      <c r="E13" s="22">
        <v>1</v>
      </c>
      <c r="F13" s="14">
        <v>79346.26906632626</v>
      </c>
      <c r="G13" s="15">
        <v>3.6242631181659726</v>
      </c>
      <c r="H13" s="23">
        <f t="shared" si="0"/>
        <v>21893.0763245685</v>
      </c>
      <c r="I13" s="24">
        <f t="shared" si="1"/>
        <v>21893.0763245685</v>
      </c>
      <c r="J13" s="24">
        <f t="shared" si="1"/>
        <v>21893.0763245685</v>
      </c>
      <c r="K13" s="24">
        <f t="shared" si="1"/>
        <v>21893.0763245685</v>
      </c>
      <c r="L13" s="24">
        <f t="shared" si="1"/>
        <v>13667.040092620753</v>
      </c>
      <c r="M13" s="24">
        <f t="shared" si="1"/>
        <v>0</v>
      </c>
      <c r="N13" s="24">
        <f t="shared" si="1"/>
        <v>0</v>
      </c>
      <c r="O13" s="24">
        <f t="shared" si="1"/>
        <v>0</v>
      </c>
      <c r="P13" s="24">
        <f t="shared" si="1"/>
        <v>0</v>
      </c>
      <c r="Q13" s="25">
        <v>57774.31644751178</v>
      </c>
      <c r="R13" s="26" t="str">
        <f t="shared" si="2"/>
        <v>Switzerland1</v>
      </c>
      <c r="S13" s="26" t="str">
        <f t="shared" si="3"/>
        <v>Suisse1</v>
      </c>
    </row>
    <row r="14" spans="1:19" ht="12.75">
      <c r="A14" s="20">
        <v>7</v>
      </c>
      <c r="B14" s="20" t="s">
        <v>24</v>
      </c>
      <c r="C14" s="20" t="s">
        <v>25</v>
      </c>
      <c r="D14" s="21" t="s">
        <v>94</v>
      </c>
      <c r="E14" s="22"/>
      <c r="F14" s="14">
        <v>79223.77712577397</v>
      </c>
      <c r="G14" s="15">
        <v>4.74</v>
      </c>
      <c r="H14" s="23">
        <f t="shared" si="0"/>
        <v>16713.877030754</v>
      </c>
      <c r="I14" s="24">
        <f t="shared" si="1"/>
        <v>16713.877030754</v>
      </c>
      <c r="J14" s="24">
        <f t="shared" si="1"/>
        <v>16713.877030754</v>
      </c>
      <c r="K14" s="24">
        <f t="shared" si="1"/>
        <v>16713.877030754</v>
      </c>
      <c r="L14" s="24">
        <f t="shared" si="1"/>
        <v>16713.877030754</v>
      </c>
      <c r="M14" s="24">
        <f t="shared" si="1"/>
        <v>12368.269002757963</v>
      </c>
      <c r="N14" s="24">
        <f t="shared" si="1"/>
        <v>0</v>
      </c>
      <c r="O14" s="24">
        <f t="shared" si="1"/>
        <v>0</v>
      </c>
      <c r="P14" s="24">
        <f t="shared" si="1"/>
        <v>0</v>
      </c>
      <c r="Q14" s="25">
        <v>57774.31644751178</v>
      </c>
      <c r="R14" s="26" t="str">
        <f t="shared" si="2"/>
        <v>Finland</v>
      </c>
      <c r="S14" s="26" t="str">
        <f t="shared" si="3"/>
        <v>Finlande</v>
      </c>
    </row>
    <row r="15" spans="1:19" ht="12.75">
      <c r="A15" s="20">
        <v>15</v>
      </c>
      <c r="B15" s="20" t="s">
        <v>26</v>
      </c>
      <c r="C15" s="20" t="s">
        <v>27</v>
      </c>
      <c r="D15" s="21" t="s">
        <v>94</v>
      </c>
      <c r="E15" s="22"/>
      <c r="F15" s="14">
        <v>71440.70819534098</v>
      </c>
      <c r="G15" s="15">
        <v>4.460906296431061</v>
      </c>
      <c r="H15" s="23">
        <f t="shared" si="0"/>
        <v>16014.8417043633</v>
      </c>
      <c r="I15" s="24">
        <f t="shared" si="1"/>
        <v>16014.8417043633</v>
      </c>
      <c r="J15" s="24">
        <f t="shared" si="1"/>
        <v>16014.8417043633</v>
      </c>
      <c r="K15" s="24">
        <f t="shared" si="1"/>
        <v>16014.8417043633</v>
      </c>
      <c r="L15" s="24">
        <f t="shared" si="1"/>
        <v>16014.8417043633</v>
      </c>
      <c r="M15" s="24">
        <f t="shared" si="1"/>
        <v>7381.341377887783</v>
      </c>
      <c r="N15" s="24">
        <f t="shared" si="1"/>
        <v>0</v>
      </c>
      <c r="O15" s="24">
        <f t="shared" si="1"/>
        <v>0</v>
      </c>
      <c r="P15" s="24">
        <f t="shared" si="1"/>
        <v>0</v>
      </c>
      <c r="Q15" s="25">
        <v>57774.31644751178</v>
      </c>
      <c r="R15" s="26" t="str">
        <f t="shared" si="2"/>
        <v>Japan</v>
      </c>
      <c r="S15" s="26" t="str">
        <f t="shared" si="3"/>
        <v>Japon</v>
      </c>
    </row>
    <row r="16" spans="1:19" ht="12.75">
      <c r="A16" s="20">
        <v>25</v>
      </c>
      <c r="B16" s="20" t="s">
        <v>28</v>
      </c>
      <c r="C16" s="20" t="s">
        <v>29</v>
      </c>
      <c r="D16" s="21" t="s">
        <v>94</v>
      </c>
      <c r="E16" s="22"/>
      <c r="F16" s="14">
        <v>62319.44891803202</v>
      </c>
      <c r="G16" s="15">
        <v>4.66</v>
      </c>
      <c r="H16" s="23">
        <f t="shared" si="0"/>
        <v>13373.27230000687</v>
      </c>
      <c r="I16" s="24">
        <f t="shared" si="1"/>
        <v>13373.27230000687</v>
      </c>
      <c r="J16" s="24">
        <f t="shared" si="1"/>
        <v>13373.27230000687</v>
      </c>
      <c r="K16" s="24">
        <f t="shared" si="1"/>
        <v>13373.27230000687</v>
      </c>
      <c r="L16" s="24">
        <f t="shared" si="1"/>
        <v>13373.27230000687</v>
      </c>
      <c r="M16" s="24">
        <f t="shared" si="1"/>
        <v>8826.359718004536</v>
      </c>
      <c r="N16" s="24">
        <f t="shared" si="1"/>
        <v>0</v>
      </c>
      <c r="O16" s="24">
        <f t="shared" si="1"/>
        <v>0</v>
      </c>
      <c r="P16" s="24">
        <f t="shared" si="1"/>
        <v>0</v>
      </c>
      <c r="Q16" s="25">
        <v>57774.31644751178</v>
      </c>
      <c r="R16" s="26" t="str">
        <f t="shared" si="2"/>
        <v>Spain</v>
      </c>
      <c r="S16" s="26" t="str">
        <f t="shared" si="3"/>
        <v>Espagne</v>
      </c>
    </row>
    <row r="17" spans="1:19" ht="12.75">
      <c r="A17" s="20">
        <v>8</v>
      </c>
      <c r="B17" s="20" t="s">
        <v>30</v>
      </c>
      <c r="C17" s="20" t="s">
        <v>30</v>
      </c>
      <c r="D17" s="21">
        <v>3</v>
      </c>
      <c r="E17" s="22"/>
      <c r="F17" s="14">
        <v>60569.8624521243</v>
      </c>
      <c r="G17" s="15">
        <v>4.02</v>
      </c>
      <c r="H17" s="23">
        <f t="shared" si="0"/>
        <v>15067.129963215</v>
      </c>
      <c r="I17" s="24">
        <f t="shared" si="1"/>
        <v>15067.129963215</v>
      </c>
      <c r="J17" s="24">
        <f t="shared" si="1"/>
        <v>15067.129963215</v>
      </c>
      <c r="K17" s="24">
        <f t="shared" si="1"/>
        <v>15067.129963215</v>
      </c>
      <c r="L17" s="24">
        <f t="shared" si="1"/>
        <v>15067.129963215</v>
      </c>
      <c r="M17" s="24">
        <f t="shared" si="1"/>
        <v>301.3425992642936</v>
      </c>
      <c r="N17" s="24">
        <f t="shared" si="1"/>
        <v>0</v>
      </c>
      <c r="O17" s="24">
        <f t="shared" si="1"/>
        <v>0</v>
      </c>
      <c r="P17" s="24">
        <f t="shared" si="1"/>
        <v>0</v>
      </c>
      <c r="Q17" s="25">
        <v>57774.31644751178</v>
      </c>
      <c r="R17" s="26" t="str">
        <f t="shared" si="2"/>
        <v>France</v>
      </c>
      <c r="S17" s="26" t="str">
        <f t="shared" si="3"/>
        <v>France</v>
      </c>
    </row>
    <row r="18" spans="1:19" ht="12.75">
      <c r="A18" s="20">
        <v>13</v>
      </c>
      <c r="B18" s="20" t="s">
        <v>31</v>
      </c>
      <c r="C18" s="20" t="s">
        <v>32</v>
      </c>
      <c r="D18" s="21">
        <v>4</v>
      </c>
      <c r="E18" s="22"/>
      <c r="F18" s="14">
        <v>51864.70211133523</v>
      </c>
      <c r="G18" s="15">
        <v>3.24</v>
      </c>
      <c r="H18" s="23">
        <f t="shared" si="0"/>
        <v>16007.6241084368</v>
      </c>
      <c r="I18" s="24">
        <f t="shared" si="1"/>
        <v>16007.6241084368</v>
      </c>
      <c r="J18" s="24">
        <f t="shared" si="1"/>
        <v>16007.6241084368</v>
      </c>
      <c r="K18" s="24">
        <f t="shared" si="1"/>
        <v>16007.6241084368</v>
      </c>
      <c r="L18" s="24">
        <f t="shared" si="1"/>
        <v>3841.8297860248354</v>
      </c>
      <c r="M18" s="24">
        <f t="shared" si="1"/>
        <v>0</v>
      </c>
      <c r="N18" s="24">
        <f t="shared" si="1"/>
        <v>0</v>
      </c>
      <c r="O18" s="24">
        <f t="shared" si="1"/>
        <v>0</v>
      </c>
      <c r="P18" s="24">
        <f t="shared" si="1"/>
        <v>0</v>
      </c>
      <c r="Q18" s="25">
        <v>57774.31644751178</v>
      </c>
      <c r="R18" s="26" t="str">
        <f t="shared" si="2"/>
        <v>Ireland</v>
      </c>
      <c r="S18" s="26" t="str">
        <f t="shared" si="3"/>
        <v>Irlande</v>
      </c>
    </row>
    <row r="19" spans="1:19" ht="12.75">
      <c r="A19" s="20">
        <v>29</v>
      </c>
      <c r="B19" s="20" t="s">
        <v>33</v>
      </c>
      <c r="C19" s="20" t="s">
        <v>34</v>
      </c>
      <c r="D19" s="21">
        <v>3</v>
      </c>
      <c r="E19" s="22"/>
      <c r="F19" s="14">
        <v>43462.71619596055</v>
      </c>
      <c r="G19" s="15">
        <v>2.74</v>
      </c>
      <c r="H19" s="23">
        <f t="shared" si="0"/>
        <v>15862.3051810075</v>
      </c>
      <c r="I19" s="24">
        <f t="shared" si="1"/>
        <v>15862.3051810075</v>
      </c>
      <c r="J19" s="24">
        <f t="shared" si="1"/>
        <v>15862.3051810075</v>
      </c>
      <c r="K19" s="24">
        <f t="shared" si="1"/>
        <v>11738.105833945552</v>
      </c>
      <c r="L19" s="24">
        <f t="shared" si="1"/>
        <v>0</v>
      </c>
      <c r="M19" s="24">
        <f t="shared" si="1"/>
        <v>0</v>
      </c>
      <c r="N19" s="24">
        <f t="shared" si="1"/>
        <v>0</v>
      </c>
      <c r="O19" s="24">
        <f t="shared" si="1"/>
        <v>0</v>
      </c>
      <c r="P19" s="24">
        <f t="shared" si="1"/>
        <v>0</v>
      </c>
      <c r="Q19" s="25">
        <v>57774.31644751178</v>
      </c>
      <c r="R19" s="26" t="str">
        <f t="shared" si="2"/>
        <v>United Kingdom</v>
      </c>
      <c r="S19" s="26" t="str">
        <f t="shared" si="3"/>
        <v>Royaume-Uni</v>
      </c>
    </row>
    <row r="20" spans="1:19" ht="12.75">
      <c r="A20" s="20">
        <v>3</v>
      </c>
      <c r="B20" s="20" t="s">
        <v>35</v>
      </c>
      <c r="C20" s="20" t="s">
        <v>36</v>
      </c>
      <c r="D20" s="21">
        <v>2</v>
      </c>
      <c r="E20" s="22"/>
      <c r="F20" s="14">
        <v>45384.4298568858</v>
      </c>
      <c r="G20" s="15">
        <v>2.99</v>
      </c>
      <c r="H20" s="23">
        <f t="shared" si="0"/>
        <v>15178.7390825705</v>
      </c>
      <c r="I20" s="24">
        <f t="shared" si="1"/>
        <v>15178.7390825705</v>
      </c>
      <c r="J20" s="24">
        <f t="shared" si="1"/>
        <v>15178.7390825705</v>
      </c>
      <c r="K20" s="24">
        <f t="shared" si="1"/>
        <v>15026.951691744798</v>
      </c>
      <c r="L20" s="24">
        <f t="shared" si="1"/>
        <v>0</v>
      </c>
      <c r="M20" s="24">
        <f t="shared" si="1"/>
        <v>0</v>
      </c>
      <c r="N20" s="24">
        <f t="shared" si="1"/>
        <v>0</v>
      </c>
      <c r="O20" s="24">
        <f t="shared" si="1"/>
        <v>0</v>
      </c>
      <c r="P20" s="24">
        <f t="shared" si="1"/>
        <v>0</v>
      </c>
      <c r="Q20" s="25">
        <v>57774.31644751178</v>
      </c>
      <c r="R20" s="26" t="str">
        <f t="shared" si="2"/>
        <v>Belgium</v>
      </c>
      <c r="S20" s="26" t="str">
        <f t="shared" si="3"/>
        <v>Belgique</v>
      </c>
    </row>
    <row r="21" spans="1:19" ht="12.75">
      <c r="A21" s="20">
        <v>14</v>
      </c>
      <c r="B21" s="20" t="s">
        <v>37</v>
      </c>
      <c r="C21" s="20" t="s">
        <v>38</v>
      </c>
      <c r="D21" s="21" t="s">
        <v>94</v>
      </c>
      <c r="E21" s="22">
        <v>2</v>
      </c>
      <c r="F21" s="27">
        <v>43282.97132906097</v>
      </c>
      <c r="G21" s="28">
        <v>4.52</v>
      </c>
      <c r="H21" s="23">
        <f t="shared" si="0"/>
        <v>9575.87861262411</v>
      </c>
      <c r="I21" s="24">
        <f t="shared" si="1"/>
        <v>9575.87861262411</v>
      </c>
      <c r="J21" s="24">
        <f t="shared" si="1"/>
        <v>9575.87861262411</v>
      </c>
      <c r="K21" s="24">
        <f t="shared" si="1"/>
        <v>9575.87861262411</v>
      </c>
      <c r="L21" s="24">
        <f t="shared" si="1"/>
        <v>9575.87861262411</v>
      </c>
      <c r="M21" s="24">
        <f t="shared" si="1"/>
        <v>4979.456878564533</v>
      </c>
      <c r="N21" s="24">
        <f t="shared" si="1"/>
        <v>0</v>
      </c>
      <c r="O21" s="24">
        <f t="shared" si="1"/>
        <v>0</v>
      </c>
      <c r="P21" s="24">
        <f t="shared" si="1"/>
        <v>0</v>
      </c>
      <c r="Q21" s="25">
        <v>57774.31644751178</v>
      </c>
      <c r="R21" s="26" t="str">
        <f t="shared" si="2"/>
        <v>Italy2</v>
      </c>
      <c r="S21" s="26" t="str">
        <f t="shared" si="3"/>
        <v>Italie2</v>
      </c>
    </row>
    <row r="22" spans="1:19" ht="12.75">
      <c r="A22" s="20">
        <v>12</v>
      </c>
      <c r="B22" s="20" t="s">
        <v>39</v>
      </c>
      <c r="C22" s="20" t="s">
        <v>40</v>
      </c>
      <c r="D22" s="21" t="s">
        <v>94</v>
      </c>
      <c r="E22" s="22"/>
      <c r="F22" s="14">
        <v>39187.94493007218</v>
      </c>
      <c r="G22" s="15">
        <v>4.49</v>
      </c>
      <c r="H22" s="23">
        <f t="shared" si="0"/>
        <v>8727.82737863523</v>
      </c>
      <c r="I22" s="24">
        <f t="shared" si="1"/>
        <v>8727.82737863523</v>
      </c>
      <c r="J22" s="24">
        <f t="shared" si="1"/>
        <v>8727.82737863523</v>
      </c>
      <c r="K22" s="24">
        <f t="shared" si="1"/>
        <v>8727.82737863523</v>
      </c>
      <c r="L22" s="24">
        <f t="shared" si="1"/>
        <v>8727.82737863523</v>
      </c>
      <c r="M22" s="24">
        <f t="shared" si="1"/>
        <v>4276.635415531264</v>
      </c>
      <c r="N22" s="24">
        <f t="shared" si="1"/>
        <v>0</v>
      </c>
      <c r="O22" s="24">
        <f t="shared" si="1"/>
        <v>0</v>
      </c>
      <c r="P22" s="24">
        <f t="shared" si="1"/>
        <v>0</v>
      </c>
      <c r="Q22" s="25">
        <v>57774.31644751178</v>
      </c>
      <c r="R22" s="26" t="str">
        <f t="shared" si="2"/>
        <v>Iceland</v>
      </c>
      <c r="S22" s="26" t="str">
        <f t="shared" si="3"/>
        <v>Islande</v>
      </c>
    </row>
    <row r="23" spans="1:19" ht="12.75">
      <c r="A23" s="20">
        <v>20</v>
      </c>
      <c r="B23" s="20" t="s">
        <v>41</v>
      </c>
      <c r="C23" s="20" t="s">
        <v>42</v>
      </c>
      <c r="D23" s="21" t="s">
        <v>94</v>
      </c>
      <c r="E23" s="22"/>
      <c r="F23" s="14">
        <v>35101.673629764395</v>
      </c>
      <c r="G23" s="15">
        <v>3.3693027490683476</v>
      </c>
      <c r="H23" s="23">
        <f t="shared" si="0"/>
        <v>10418.0823879571</v>
      </c>
      <c r="I23" s="24">
        <f t="shared" si="1"/>
        <v>10418.0823879571</v>
      </c>
      <c r="J23" s="24">
        <f t="shared" si="1"/>
        <v>10418.0823879571</v>
      </c>
      <c r="K23" s="24">
        <f t="shared" si="1"/>
        <v>10418.0823879571</v>
      </c>
      <c r="L23" s="24">
        <f t="shared" si="1"/>
        <v>3847.426465893097</v>
      </c>
      <c r="M23" s="24">
        <f t="shared" si="1"/>
        <v>0</v>
      </c>
      <c r="N23" s="24">
        <f t="shared" si="1"/>
        <v>0</v>
      </c>
      <c r="O23" s="24">
        <f t="shared" si="1"/>
        <v>0</v>
      </c>
      <c r="P23" s="24">
        <f t="shared" si="1"/>
        <v>0</v>
      </c>
      <c r="Q23" s="25">
        <v>57774.31644751178</v>
      </c>
      <c r="R23" s="26" t="str">
        <f t="shared" si="2"/>
        <v>New Zealand</v>
      </c>
      <c r="S23" s="26" t="str">
        <f t="shared" si="3"/>
        <v>Nouvelle-Zélande</v>
      </c>
    </row>
    <row r="24" spans="1:19" ht="12.75">
      <c r="A24" s="20">
        <v>5</v>
      </c>
      <c r="B24" s="20" t="s">
        <v>43</v>
      </c>
      <c r="C24" s="20" t="s">
        <v>44</v>
      </c>
      <c r="D24" s="21">
        <v>3</v>
      </c>
      <c r="E24" s="22">
        <v>2</v>
      </c>
      <c r="F24" s="27">
        <v>34590.92948924317</v>
      </c>
      <c r="G24" s="28">
        <v>4.34</v>
      </c>
      <c r="H24" s="23">
        <f t="shared" si="0"/>
        <v>7970.26025097769</v>
      </c>
      <c r="I24" s="24">
        <f aca="true" t="shared" si="4" ref="I24:P39">IF($G24&gt;I$7,$H24,IF(INT($G24+1)=I$7,$H24*($G24+1-I$7),0))</f>
        <v>7970.26025097769</v>
      </c>
      <c r="J24" s="24">
        <f t="shared" si="4"/>
        <v>7970.26025097769</v>
      </c>
      <c r="K24" s="24">
        <f t="shared" si="4"/>
        <v>7970.26025097769</v>
      </c>
      <c r="L24" s="24">
        <f t="shared" si="4"/>
        <v>7970.26025097769</v>
      </c>
      <c r="M24" s="24">
        <f t="shared" si="4"/>
        <v>2709.8884853324134</v>
      </c>
      <c r="N24" s="24">
        <f t="shared" si="4"/>
        <v>0</v>
      </c>
      <c r="O24" s="24">
        <f t="shared" si="4"/>
        <v>0</v>
      </c>
      <c r="P24" s="24">
        <f t="shared" si="4"/>
        <v>0</v>
      </c>
      <c r="Q24" s="25">
        <v>57774.31644751178</v>
      </c>
      <c r="R24" s="26" t="str">
        <f t="shared" si="2"/>
        <v>Czech Republic2</v>
      </c>
      <c r="S24" s="26" t="str">
        <f t="shared" si="3"/>
        <v>Rép. tchèque2</v>
      </c>
    </row>
    <row r="25" spans="1:19" ht="12.75">
      <c r="A25" s="20">
        <v>16</v>
      </c>
      <c r="B25" s="20" t="s">
        <v>45</v>
      </c>
      <c r="C25" s="20" t="s">
        <v>46</v>
      </c>
      <c r="D25" s="21" t="s">
        <v>94</v>
      </c>
      <c r="E25" s="22"/>
      <c r="F25" s="14">
        <v>34202.36607276481</v>
      </c>
      <c r="G25" s="15">
        <v>3.43</v>
      </c>
      <c r="H25" s="23">
        <f t="shared" si="0"/>
        <v>9971.53529818216</v>
      </c>
      <c r="I25" s="24">
        <f t="shared" si="4"/>
        <v>9971.53529818216</v>
      </c>
      <c r="J25" s="24">
        <f t="shared" si="4"/>
        <v>9971.53529818216</v>
      </c>
      <c r="K25" s="24">
        <f t="shared" si="4"/>
        <v>9971.53529818216</v>
      </c>
      <c r="L25" s="24">
        <f t="shared" si="4"/>
        <v>4287.760178218326</v>
      </c>
      <c r="M25" s="24">
        <f t="shared" si="4"/>
        <v>0</v>
      </c>
      <c r="N25" s="24">
        <f t="shared" si="4"/>
        <v>0</v>
      </c>
      <c r="O25" s="24">
        <f t="shared" si="4"/>
        <v>0</v>
      </c>
      <c r="P25" s="24">
        <f t="shared" si="4"/>
        <v>0</v>
      </c>
      <c r="Q25" s="25">
        <v>57774.31644751178</v>
      </c>
      <c r="R25" s="26" t="str">
        <f t="shared" si="2"/>
        <v>Korea</v>
      </c>
      <c r="S25" s="26" t="str">
        <f t="shared" si="3"/>
        <v>Corée</v>
      </c>
    </row>
    <row r="26" spans="1:19" ht="12.75">
      <c r="A26" s="20">
        <v>39</v>
      </c>
      <c r="B26" s="20" t="s">
        <v>47</v>
      </c>
      <c r="C26" s="20" t="s">
        <v>48</v>
      </c>
      <c r="D26" s="21" t="s">
        <v>94</v>
      </c>
      <c r="E26" s="22">
        <v>2</v>
      </c>
      <c r="F26" s="27">
        <v>33163.13362037437</v>
      </c>
      <c r="G26" s="28">
        <v>3.03</v>
      </c>
      <c r="H26" s="23">
        <f t="shared" si="0"/>
        <v>10944.9285875823</v>
      </c>
      <c r="I26" s="24">
        <f t="shared" si="4"/>
        <v>10944.9285875823</v>
      </c>
      <c r="J26" s="24">
        <f t="shared" si="4"/>
        <v>10944.9285875823</v>
      </c>
      <c r="K26" s="24">
        <f t="shared" si="4"/>
        <v>10944.9285875823</v>
      </c>
      <c r="L26" s="24">
        <f t="shared" si="4"/>
        <v>328.347857627462</v>
      </c>
      <c r="M26" s="24">
        <f t="shared" si="4"/>
        <v>0</v>
      </c>
      <c r="N26" s="24">
        <f t="shared" si="4"/>
        <v>0</v>
      </c>
      <c r="O26" s="24">
        <f t="shared" si="4"/>
        <v>0</v>
      </c>
      <c r="P26" s="24">
        <f t="shared" si="4"/>
        <v>0</v>
      </c>
      <c r="Q26" s="25">
        <v>57774.31644751178</v>
      </c>
      <c r="R26" s="26" t="str">
        <f t="shared" si="2"/>
        <v>Israel2</v>
      </c>
      <c r="S26" s="26" t="str">
        <f t="shared" si="3"/>
        <v>Israël2</v>
      </c>
    </row>
    <row r="27" spans="1:19" ht="12.75">
      <c r="A27" s="20">
        <v>22</v>
      </c>
      <c r="B27" s="20" t="s">
        <v>49</v>
      </c>
      <c r="C27" s="20" t="s">
        <v>50</v>
      </c>
      <c r="D27" s="21">
        <v>4</v>
      </c>
      <c r="E27" s="22" t="s">
        <v>51</v>
      </c>
      <c r="F27" s="27">
        <v>32721.35574736073</v>
      </c>
      <c r="G27" s="28">
        <v>3.68</v>
      </c>
      <c r="H27" s="23">
        <f t="shared" si="0"/>
        <v>8891.67275743498</v>
      </c>
      <c r="I27" s="24">
        <f t="shared" si="4"/>
        <v>8891.67275743498</v>
      </c>
      <c r="J27" s="24">
        <f t="shared" si="4"/>
        <v>8891.67275743498</v>
      </c>
      <c r="K27" s="24">
        <f t="shared" si="4"/>
        <v>8891.67275743498</v>
      </c>
      <c r="L27" s="24">
        <f t="shared" si="4"/>
        <v>6046.337475055784</v>
      </c>
      <c r="M27" s="24">
        <f t="shared" si="4"/>
        <v>0</v>
      </c>
      <c r="N27" s="24">
        <f t="shared" si="4"/>
        <v>0</v>
      </c>
      <c r="O27" s="24">
        <f t="shared" si="4"/>
        <v>0</v>
      </c>
      <c r="P27" s="24">
        <f t="shared" si="4"/>
        <v>0</v>
      </c>
      <c r="Q27" s="25">
        <v>57774.31644751178</v>
      </c>
      <c r="R27" s="26" t="str">
        <f t="shared" si="2"/>
        <v>Poland1, 2</v>
      </c>
      <c r="S27" s="26" t="str">
        <f t="shared" si="3"/>
        <v>Pologne1, 2</v>
      </c>
    </row>
    <row r="28" spans="1:19" ht="12.75">
      <c r="A28" s="20">
        <v>41</v>
      </c>
      <c r="B28" s="20" t="s">
        <v>52</v>
      </c>
      <c r="C28" s="20" t="s">
        <v>53</v>
      </c>
      <c r="D28" s="21" t="s">
        <v>94</v>
      </c>
      <c r="E28" s="22"/>
      <c r="F28" s="14">
        <v>31097.43703260734</v>
      </c>
      <c r="G28" s="15">
        <v>3.2082615995828174</v>
      </c>
      <c r="H28" s="23">
        <f t="shared" si="0"/>
        <v>9692.92436647032</v>
      </c>
      <c r="I28" s="24">
        <f t="shared" si="4"/>
        <v>9692.92436647032</v>
      </c>
      <c r="J28" s="24">
        <f t="shared" si="4"/>
        <v>9692.92436647032</v>
      </c>
      <c r="K28" s="24">
        <f t="shared" si="4"/>
        <v>9692.92436647032</v>
      </c>
      <c r="L28" s="24">
        <f t="shared" si="4"/>
        <v>2018.6639331963763</v>
      </c>
      <c r="M28" s="24">
        <f t="shared" si="4"/>
        <v>0</v>
      </c>
      <c r="N28" s="24">
        <f t="shared" si="4"/>
        <v>0</v>
      </c>
      <c r="O28" s="24">
        <f t="shared" si="4"/>
        <v>0</v>
      </c>
      <c r="P28" s="24">
        <f t="shared" si="4"/>
        <v>0</v>
      </c>
      <c r="Q28" s="25">
        <v>57774.31644751178</v>
      </c>
      <c r="R28" s="26" t="str">
        <f t="shared" si="2"/>
        <v>Slovenia</v>
      </c>
      <c r="S28" s="26" t="str">
        <f t="shared" si="3"/>
        <v>Slovénie</v>
      </c>
    </row>
    <row r="29" spans="1:19" ht="12.75">
      <c r="A29" s="20">
        <v>11</v>
      </c>
      <c r="B29" s="20" t="s">
        <v>54</v>
      </c>
      <c r="C29" s="20" t="s">
        <v>55</v>
      </c>
      <c r="D29" s="21">
        <v>4</v>
      </c>
      <c r="E29" s="22">
        <v>1</v>
      </c>
      <c r="F29" s="14">
        <v>28763.58593054397</v>
      </c>
      <c r="G29" s="15">
        <v>3.289161361749239</v>
      </c>
      <c r="H29" s="23">
        <f t="shared" si="0"/>
        <v>8744.96042214449</v>
      </c>
      <c r="I29" s="24">
        <f t="shared" si="4"/>
        <v>8744.96042214449</v>
      </c>
      <c r="J29" s="24">
        <f t="shared" si="4"/>
        <v>8744.96042214449</v>
      </c>
      <c r="K29" s="24">
        <f t="shared" si="4"/>
        <v>8744.96042214449</v>
      </c>
      <c r="L29" s="24">
        <f t="shared" si="4"/>
        <v>2528.7046641104967</v>
      </c>
      <c r="M29" s="24">
        <f t="shared" si="4"/>
        <v>0</v>
      </c>
      <c r="N29" s="24">
        <f t="shared" si="4"/>
        <v>0</v>
      </c>
      <c r="O29" s="24">
        <f t="shared" si="4"/>
        <v>0</v>
      </c>
      <c r="P29" s="24">
        <f t="shared" si="4"/>
        <v>0</v>
      </c>
      <c r="Q29" s="25">
        <v>57774.31644751178</v>
      </c>
      <c r="R29" s="26" t="str">
        <f t="shared" si="2"/>
        <v>Hungary1</v>
      </c>
      <c r="S29" s="26" t="str">
        <f t="shared" si="3"/>
        <v>Hongrie1</v>
      </c>
    </row>
    <row r="30" spans="1:19" ht="12.75">
      <c r="A30" s="20"/>
      <c r="B30" s="20" t="s">
        <v>56</v>
      </c>
      <c r="C30" s="20" t="s">
        <v>57</v>
      </c>
      <c r="D30" s="21" t="s">
        <v>94</v>
      </c>
      <c r="E30" s="22">
        <v>2</v>
      </c>
      <c r="F30" s="27">
        <v>26924.339608732407</v>
      </c>
      <c r="G30" s="15">
        <v>3.82</v>
      </c>
      <c r="H30" s="23">
        <f t="shared" si="0"/>
        <v>7048.256442076547</v>
      </c>
      <c r="I30" s="24">
        <f t="shared" si="4"/>
        <v>7048.256442076547</v>
      </c>
      <c r="J30" s="24">
        <f t="shared" si="4"/>
        <v>7048.256442076547</v>
      </c>
      <c r="K30" s="24">
        <f t="shared" si="4"/>
        <v>7048.256442076547</v>
      </c>
      <c r="L30" s="24">
        <f t="shared" si="4"/>
        <v>5779.57028250277</v>
      </c>
      <c r="M30" s="24">
        <f t="shared" si="4"/>
        <v>0</v>
      </c>
      <c r="N30" s="24">
        <f t="shared" si="4"/>
        <v>0</v>
      </c>
      <c r="O30" s="24">
        <f t="shared" si="4"/>
        <v>0</v>
      </c>
      <c r="P30" s="24">
        <f t="shared" si="4"/>
        <v>0</v>
      </c>
      <c r="Q30" s="25">
        <v>57774.31644751178</v>
      </c>
      <c r="R30" s="26" t="str">
        <f t="shared" si="2"/>
        <v>Slovak Republic2</v>
      </c>
      <c r="S30" s="26" t="str">
        <f t="shared" si="3"/>
        <v>Republique slovaque2</v>
      </c>
    </row>
    <row r="31" spans="1:19" ht="12.75">
      <c r="A31" s="20">
        <v>18</v>
      </c>
      <c r="B31" s="20" t="s">
        <v>58</v>
      </c>
      <c r="C31" s="20" t="s">
        <v>59</v>
      </c>
      <c r="D31" s="21" t="s">
        <v>94</v>
      </c>
      <c r="E31" s="22"/>
      <c r="F31" s="14">
        <v>26372.513510078144</v>
      </c>
      <c r="G31" s="15">
        <v>3.35</v>
      </c>
      <c r="H31" s="23">
        <f t="shared" si="0"/>
        <v>7872.39209256064</v>
      </c>
      <c r="I31" s="24">
        <f t="shared" si="4"/>
        <v>7872.39209256064</v>
      </c>
      <c r="J31" s="24">
        <f t="shared" si="4"/>
        <v>7872.39209256064</v>
      </c>
      <c r="K31" s="24">
        <f t="shared" si="4"/>
        <v>7872.39209256064</v>
      </c>
      <c r="L31" s="24">
        <f t="shared" si="4"/>
        <v>2755.337232396221</v>
      </c>
      <c r="M31" s="24">
        <f t="shared" si="4"/>
        <v>0</v>
      </c>
      <c r="N31" s="24">
        <f t="shared" si="4"/>
        <v>0</v>
      </c>
      <c r="O31" s="24">
        <f t="shared" si="4"/>
        <v>0</v>
      </c>
      <c r="P31" s="24">
        <f t="shared" si="4"/>
        <v>0</v>
      </c>
      <c r="Q31" s="25">
        <v>57774.31644751178</v>
      </c>
      <c r="R31" s="26" t="str">
        <f t="shared" si="2"/>
        <v>Mexico</v>
      </c>
      <c r="S31" s="26" t="str">
        <f t="shared" si="3"/>
        <v>Mexique</v>
      </c>
    </row>
    <row r="32" spans="1:19" ht="12.75">
      <c r="A32" s="20"/>
      <c r="B32" s="20"/>
      <c r="C32" s="20"/>
      <c r="D32" s="21"/>
      <c r="E32" s="22"/>
      <c r="F32" s="14"/>
      <c r="G32" s="15"/>
      <c r="H32" s="23"/>
      <c r="I32" s="24"/>
      <c r="J32" s="24"/>
      <c r="K32" s="24"/>
      <c r="L32" s="24"/>
      <c r="M32" s="24"/>
      <c r="N32" s="24"/>
      <c r="O32" s="24"/>
      <c r="P32" s="24"/>
      <c r="Q32" s="25"/>
      <c r="R32" s="26"/>
      <c r="S32" s="26"/>
    </row>
    <row r="33" spans="1:19" ht="409.5">
      <c r="A33" s="20"/>
      <c r="B33" s="20" t="s">
        <v>60</v>
      </c>
      <c r="C33" s="20" t="s">
        <v>61</v>
      </c>
      <c r="D33" s="21" t="s">
        <v>94</v>
      </c>
      <c r="E33" s="22"/>
      <c r="F33" s="14" t="s">
        <v>95</v>
      </c>
      <c r="G33" s="15" t="s">
        <v>95</v>
      </c>
      <c r="H33" s="23" t="e">
        <f>F33/G33</f>
        <v>#VALUE!</v>
      </c>
      <c r="I33" s="24" t="e">
        <f t="shared" si="4"/>
        <v>#VALUE!</v>
      </c>
      <c r="J33" s="24" t="e">
        <f t="shared" si="4"/>
        <v>#VALUE!</v>
      </c>
      <c r="K33" s="24" t="e">
        <f t="shared" si="4"/>
        <v>#VALUE!</v>
      </c>
      <c r="L33" s="24" t="e">
        <f t="shared" si="4"/>
        <v>#VALUE!</v>
      </c>
      <c r="M33" s="24" t="e">
        <f t="shared" si="4"/>
        <v>#VALUE!</v>
      </c>
      <c r="N33" s="24" t="e">
        <f t="shared" si="4"/>
        <v>#VALUE!</v>
      </c>
      <c r="O33" s="24" t="e">
        <f t="shared" si="4"/>
        <v>#VALUE!</v>
      </c>
      <c r="P33" s="24" t="e">
        <f t="shared" si="4"/>
        <v>#VALUE!</v>
      </c>
      <c r="Q33" s="25">
        <v>57774.31644751178</v>
      </c>
      <c r="R33" s="26" t="str">
        <f t="shared" si="2"/>
        <v>Chile</v>
      </c>
      <c r="S33" s="26" t="str">
        <f t="shared" si="3"/>
        <v>Chili</v>
      </c>
    </row>
    <row r="34" spans="1:19" ht="409.5">
      <c r="A34" s="20">
        <v>1</v>
      </c>
      <c r="B34" s="20" t="s">
        <v>62</v>
      </c>
      <c r="C34" s="20" t="s">
        <v>63</v>
      </c>
      <c r="D34" s="21" t="s">
        <v>94</v>
      </c>
      <c r="E34" s="22">
        <v>2</v>
      </c>
      <c r="F34" s="27" t="s">
        <v>95</v>
      </c>
      <c r="G34" s="28" t="s">
        <v>95</v>
      </c>
      <c r="H34" s="23" t="e">
        <f>F34/G34</f>
        <v>#VALUE!</v>
      </c>
      <c r="I34" s="24" t="e">
        <f t="shared" si="4"/>
        <v>#VALUE!</v>
      </c>
      <c r="J34" s="24" t="e">
        <f t="shared" si="4"/>
        <v>#VALUE!</v>
      </c>
      <c r="K34" s="24" t="e">
        <f t="shared" si="4"/>
        <v>#VALUE!</v>
      </c>
      <c r="L34" s="24" t="e">
        <f t="shared" si="4"/>
        <v>#VALUE!</v>
      </c>
      <c r="M34" s="24" t="e">
        <f t="shared" si="4"/>
        <v>#VALUE!</v>
      </c>
      <c r="N34" s="24" t="e">
        <f t="shared" si="4"/>
        <v>#VALUE!</v>
      </c>
      <c r="O34" s="24" t="e">
        <f t="shared" si="4"/>
        <v>#VALUE!</v>
      </c>
      <c r="P34" s="24" t="e">
        <f t="shared" si="4"/>
        <v>#VALUE!</v>
      </c>
      <c r="Q34" s="25">
        <v>57774.31644751178</v>
      </c>
      <c r="R34" s="26" t="str">
        <f>CONCATENATE($B34,$E34)</f>
        <v>Australia2</v>
      </c>
      <c r="S34" s="26" t="str">
        <f>CONCATENATE($C34,$E34)</f>
        <v>Australie2</v>
      </c>
    </row>
    <row r="35" spans="1:19" ht="409.5">
      <c r="A35" s="20">
        <v>10</v>
      </c>
      <c r="B35" s="20" t="s">
        <v>64</v>
      </c>
      <c r="C35" s="20" t="s">
        <v>65</v>
      </c>
      <c r="D35" s="21" t="s">
        <v>94</v>
      </c>
      <c r="E35" s="22"/>
      <c r="F35" s="14" t="s">
        <v>95</v>
      </c>
      <c r="G35" s="15" t="s">
        <v>95</v>
      </c>
      <c r="H35" s="23" t="e">
        <f aca="true" t="shared" si="5" ref="H35:H50">F35/G35</f>
        <v>#VALUE!</v>
      </c>
      <c r="I35" s="24" t="e">
        <f t="shared" si="4"/>
        <v>#VALUE!</v>
      </c>
      <c r="J35" s="24" t="e">
        <f t="shared" si="4"/>
        <v>#VALUE!</v>
      </c>
      <c r="K35" s="24" t="e">
        <f t="shared" si="4"/>
        <v>#VALUE!</v>
      </c>
      <c r="L35" s="24" t="e">
        <f t="shared" si="4"/>
        <v>#VALUE!</v>
      </c>
      <c r="M35" s="24" t="e">
        <f t="shared" si="4"/>
        <v>#VALUE!</v>
      </c>
      <c r="N35" s="24" t="e">
        <f t="shared" si="4"/>
        <v>#VALUE!</v>
      </c>
      <c r="O35" s="24" t="e">
        <f t="shared" si="4"/>
        <v>#VALUE!</v>
      </c>
      <c r="P35" s="24" t="e">
        <f t="shared" si="4"/>
        <v>#VALUE!</v>
      </c>
      <c r="Q35" s="25">
        <v>57774.31644751178</v>
      </c>
      <c r="R35" s="26" t="str">
        <f aca="true" t="shared" si="6" ref="R35:R50">CONCATENATE($B35,$E35)</f>
        <v>Greece</v>
      </c>
      <c r="S35" s="26" t="str">
        <f aca="true" t="shared" si="7" ref="S35:S50">CONCATENATE($C35,$E35)</f>
        <v>Grèce</v>
      </c>
    </row>
    <row r="36" spans="1:19" ht="12.75">
      <c r="A36" s="20">
        <v>9</v>
      </c>
      <c r="B36" s="20" t="s">
        <v>66</v>
      </c>
      <c r="C36" s="20" t="s">
        <v>67</v>
      </c>
      <c r="D36" s="21" t="s">
        <v>94</v>
      </c>
      <c r="E36" s="22"/>
      <c r="F36" s="14" t="s">
        <v>95</v>
      </c>
      <c r="G36" s="15">
        <v>4.19</v>
      </c>
      <c r="H36" s="23" t="e">
        <f t="shared" si="5"/>
        <v>#VALUE!</v>
      </c>
      <c r="I36" s="24" t="e">
        <f t="shared" si="4"/>
        <v>#VALUE!</v>
      </c>
      <c r="J36" s="24" t="e">
        <f t="shared" si="4"/>
        <v>#VALUE!</v>
      </c>
      <c r="K36" s="24" t="e">
        <f t="shared" si="4"/>
        <v>#VALUE!</v>
      </c>
      <c r="L36" s="24" t="e">
        <f t="shared" si="4"/>
        <v>#VALUE!</v>
      </c>
      <c r="M36" s="24" t="e">
        <f t="shared" si="4"/>
        <v>#VALUE!</v>
      </c>
      <c r="N36" s="24">
        <f t="shared" si="4"/>
        <v>0</v>
      </c>
      <c r="O36" s="24">
        <f t="shared" si="4"/>
        <v>0</v>
      </c>
      <c r="P36" s="24">
        <f t="shared" si="4"/>
        <v>0</v>
      </c>
      <c r="Q36" s="25">
        <v>57774.31644751178</v>
      </c>
      <c r="R36" s="26" t="str">
        <f t="shared" si="6"/>
        <v>Germany</v>
      </c>
      <c r="S36" s="26" t="str">
        <f t="shared" si="7"/>
        <v>Allemagne</v>
      </c>
    </row>
    <row r="37" spans="1:19" ht="12.75">
      <c r="A37" s="20">
        <v>4</v>
      </c>
      <c r="B37" s="20" t="s">
        <v>68</v>
      </c>
      <c r="C37" s="20" t="s">
        <v>68</v>
      </c>
      <c r="D37" s="21" t="s">
        <v>94</v>
      </c>
      <c r="E37" s="22"/>
      <c r="F37" s="14" t="s">
        <v>95</v>
      </c>
      <c r="G37" s="15" t="s">
        <v>95</v>
      </c>
      <c r="H37" s="23" t="e">
        <f t="shared" si="5"/>
        <v>#VALUE!</v>
      </c>
      <c r="I37" s="24" t="e">
        <f t="shared" si="4"/>
        <v>#VALUE!</v>
      </c>
      <c r="J37" s="24" t="e">
        <f t="shared" si="4"/>
        <v>#VALUE!</v>
      </c>
      <c r="K37" s="24" t="e">
        <f t="shared" si="4"/>
        <v>#VALUE!</v>
      </c>
      <c r="L37" s="24" t="e">
        <f t="shared" si="4"/>
        <v>#VALUE!</v>
      </c>
      <c r="M37" s="24" t="e">
        <f t="shared" si="4"/>
        <v>#VALUE!</v>
      </c>
      <c r="N37" s="24" t="e">
        <f t="shared" si="4"/>
        <v>#VALUE!</v>
      </c>
      <c r="O37" s="24" t="e">
        <f t="shared" si="4"/>
        <v>#VALUE!</v>
      </c>
      <c r="P37" s="24" t="e">
        <f t="shared" si="4"/>
        <v>#VALUE!</v>
      </c>
      <c r="Q37" s="25">
        <v>57774.31644751178</v>
      </c>
      <c r="R37" s="26" t="str">
        <f t="shared" si="6"/>
        <v>Canada</v>
      </c>
      <c r="S37" s="26" t="str">
        <f t="shared" si="7"/>
        <v>Canada</v>
      </c>
    </row>
    <row r="38" spans="1:19" ht="12.75">
      <c r="A38" s="20">
        <v>17</v>
      </c>
      <c r="B38" s="20" t="s">
        <v>69</v>
      </c>
      <c r="C38" s="20" t="s">
        <v>69</v>
      </c>
      <c r="D38" s="21" t="s">
        <v>94</v>
      </c>
      <c r="E38" s="22"/>
      <c r="F38" s="14" t="s">
        <v>95</v>
      </c>
      <c r="G38" s="15" t="s">
        <v>95</v>
      </c>
      <c r="H38" s="23" t="e">
        <f t="shared" si="5"/>
        <v>#VALUE!</v>
      </c>
      <c r="I38" s="24" t="e">
        <f t="shared" si="4"/>
        <v>#VALUE!</v>
      </c>
      <c r="J38" s="24" t="e">
        <f t="shared" si="4"/>
        <v>#VALUE!</v>
      </c>
      <c r="K38" s="24" t="e">
        <f t="shared" si="4"/>
        <v>#VALUE!</v>
      </c>
      <c r="L38" s="24" t="e">
        <f t="shared" si="4"/>
        <v>#VALUE!</v>
      </c>
      <c r="M38" s="24" t="e">
        <f t="shared" si="4"/>
        <v>#VALUE!</v>
      </c>
      <c r="N38" s="24" t="e">
        <f t="shared" si="4"/>
        <v>#VALUE!</v>
      </c>
      <c r="O38" s="24" t="e">
        <f t="shared" si="4"/>
        <v>#VALUE!</v>
      </c>
      <c r="P38" s="24" t="e">
        <f t="shared" si="4"/>
        <v>#VALUE!</v>
      </c>
      <c r="Q38" s="25">
        <v>57774.31644751178</v>
      </c>
      <c r="R38" s="26" t="str">
        <f t="shared" si="6"/>
        <v>Luxembourg</v>
      </c>
      <c r="S38" s="26" t="str">
        <f t="shared" si="7"/>
        <v>Luxembourg</v>
      </c>
    </row>
    <row r="39" spans="1:19" ht="12.75">
      <c r="A39" s="20">
        <v>21</v>
      </c>
      <c r="B39" s="20" t="s">
        <v>70</v>
      </c>
      <c r="C39" s="20" t="s">
        <v>71</v>
      </c>
      <c r="D39" s="21" t="s">
        <v>94</v>
      </c>
      <c r="E39" s="22"/>
      <c r="F39" s="14" t="s">
        <v>95</v>
      </c>
      <c r="G39" s="15" t="s">
        <v>95</v>
      </c>
      <c r="H39" s="23" t="e">
        <f t="shared" si="5"/>
        <v>#VALUE!</v>
      </c>
      <c r="I39" s="24" t="e">
        <f t="shared" si="4"/>
        <v>#VALUE!</v>
      </c>
      <c r="J39" s="24" t="e">
        <f t="shared" si="4"/>
        <v>#VALUE!</v>
      </c>
      <c r="K39" s="24" t="e">
        <f t="shared" si="4"/>
        <v>#VALUE!</v>
      </c>
      <c r="L39" s="24" t="e">
        <f t="shared" si="4"/>
        <v>#VALUE!</v>
      </c>
      <c r="M39" s="24" t="e">
        <f t="shared" si="4"/>
        <v>#VALUE!</v>
      </c>
      <c r="N39" s="24" t="e">
        <f t="shared" si="4"/>
        <v>#VALUE!</v>
      </c>
      <c r="O39" s="24" t="e">
        <f t="shared" si="4"/>
        <v>#VALUE!</v>
      </c>
      <c r="P39" s="24" t="e">
        <f t="shared" si="4"/>
        <v>#VALUE!</v>
      </c>
      <c r="Q39" s="25">
        <v>57774.31644751178</v>
      </c>
      <c r="R39" s="26" t="str">
        <f t="shared" si="6"/>
        <v>Norway</v>
      </c>
      <c r="S39" s="26" t="str">
        <f t="shared" si="7"/>
        <v>Norvège</v>
      </c>
    </row>
    <row r="40" spans="1:19" ht="12.75">
      <c r="A40" s="20">
        <v>23</v>
      </c>
      <c r="B40" s="20" t="s">
        <v>72</v>
      </c>
      <c r="C40" s="20" t="s">
        <v>72</v>
      </c>
      <c r="D40" s="21" t="s">
        <v>94</v>
      </c>
      <c r="E40" s="22"/>
      <c r="F40" s="14" t="s">
        <v>95</v>
      </c>
      <c r="G40" s="15" t="s">
        <v>95</v>
      </c>
      <c r="H40" s="23" t="e">
        <f t="shared" si="5"/>
        <v>#VALUE!</v>
      </c>
      <c r="I40" s="24" t="e">
        <f aca="true" t="shared" si="8" ref="I40:P50">IF($G40&gt;I$7,$H40,IF(INT($G40+1)=I$7,$H40*($G40+1-I$7),0))</f>
        <v>#VALUE!</v>
      </c>
      <c r="J40" s="24" t="e">
        <f t="shared" si="8"/>
        <v>#VALUE!</v>
      </c>
      <c r="K40" s="24" t="e">
        <f t="shared" si="8"/>
        <v>#VALUE!</v>
      </c>
      <c r="L40" s="24" t="e">
        <f t="shared" si="8"/>
        <v>#VALUE!</v>
      </c>
      <c r="M40" s="24" t="e">
        <f t="shared" si="8"/>
        <v>#VALUE!</v>
      </c>
      <c r="N40" s="24" t="e">
        <f t="shared" si="8"/>
        <v>#VALUE!</v>
      </c>
      <c r="O40" s="24" t="e">
        <f t="shared" si="8"/>
        <v>#VALUE!</v>
      </c>
      <c r="P40" s="24" t="e">
        <f t="shared" si="8"/>
        <v>#VALUE!</v>
      </c>
      <c r="Q40" s="25">
        <v>57774.31644751178</v>
      </c>
      <c r="R40" s="26" t="str">
        <f t="shared" si="6"/>
        <v>Portugal</v>
      </c>
      <c r="S40" s="26" t="str">
        <f t="shared" si="7"/>
        <v>Portugal</v>
      </c>
    </row>
    <row r="41" spans="1:19" ht="12.75">
      <c r="A41" s="20">
        <v>28</v>
      </c>
      <c r="B41" s="20" t="s">
        <v>73</v>
      </c>
      <c r="C41" s="20" t="s">
        <v>74</v>
      </c>
      <c r="D41" s="21" t="s">
        <v>94</v>
      </c>
      <c r="E41" s="22">
        <v>1</v>
      </c>
      <c r="F41" s="14" t="s">
        <v>95</v>
      </c>
      <c r="G41" s="15">
        <v>2.654188997251117</v>
      </c>
      <c r="H41" s="23" t="e">
        <f t="shared" si="5"/>
        <v>#VALUE!</v>
      </c>
      <c r="I41" s="24" t="e">
        <f t="shared" si="8"/>
        <v>#VALUE!</v>
      </c>
      <c r="J41" s="24" t="e">
        <f t="shared" si="8"/>
        <v>#VALUE!</v>
      </c>
      <c r="K41" s="24" t="e">
        <f t="shared" si="8"/>
        <v>#VALUE!</v>
      </c>
      <c r="L41" s="24">
        <f t="shared" si="8"/>
        <v>0</v>
      </c>
      <c r="M41" s="24">
        <f t="shared" si="8"/>
        <v>0</v>
      </c>
      <c r="N41" s="24">
        <f t="shared" si="8"/>
        <v>0</v>
      </c>
      <c r="O41" s="24">
        <f t="shared" si="8"/>
        <v>0</v>
      </c>
      <c r="P41" s="24">
        <f t="shared" si="8"/>
        <v>0</v>
      </c>
      <c r="Q41" s="25">
        <v>57774.31644751178</v>
      </c>
      <c r="R41" s="26" t="str">
        <f t="shared" si="6"/>
        <v>Turkey1</v>
      </c>
      <c r="S41" s="26" t="str">
        <f t="shared" si="7"/>
        <v>Turquie1</v>
      </c>
    </row>
    <row r="42" spans="1:19" ht="12.75">
      <c r="A42" s="20"/>
      <c r="B42" s="29" t="s">
        <v>75</v>
      </c>
      <c r="C42" s="29" t="s">
        <v>76</v>
      </c>
      <c r="D42" s="21" t="s">
        <v>94</v>
      </c>
      <c r="E42" s="22"/>
      <c r="F42" s="14" t="s">
        <v>95</v>
      </c>
      <c r="G42" s="15" t="s">
        <v>95</v>
      </c>
      <c r="H42" s="23" t="e">
        <f t="shared" si="5"/>
        <v>#VALUE!</v>
      </c>
      <c r="I42" s="24" t="e">
        <f t="shared" si="8"/>
        <v>#VALUE!</v>
      </c>
      <c r="J42" s="24" t="e">
        <f t="shared" si="8"/>
        <v>#VALUE!</v>
      </c>
      <c r="K42" s="24" t="e">
        <f t="shared" si="8"/>
        <v>#VALUE!</v>
      </c>
      <c r="L42" s="24" t="e">
        <f t="shared" si="8"/>
        <v>#VALUE!</v>
      </c>
      <c r="M42" s="24" t="e">
        <f t="shared" si="8"/>
        <v>#VALUE!</v>
      </c>
      <c r="N42" s="24" t="e">
        <f t="shared" si="8"/>
        <v>#VALUE!</v>
      </c>
      <c r="O42" s="24" t="e">
        <f t="shared" si="8"/>
        <v>#VALUE!</v>
      </c>
      <c r="P42" s="24" t="e">
        <f t="shared" si="8"/>
        <v>#VALUE!</v>
      </c>
      <c r="Q42" s="25">
        <v>57774.31644751178</v>
      </c>
      <c r="R42" s="26" t="str">
        <f t="shared" si="6"/>
        <v>Brazil</v>
      </c>
      <c r="S42" s="26" t="str">
        <f t="shared" si="7"/>
        <v>Brésil</v>
      </c>
    </row>
    <row r="43" spans="1:19" ht="12.75">
      <c r="A43" s="20"/>
      <c r="B43" s="30" t="s">
        <v>77</v>
      </c>
      <c r="C43" s="30" t="s">
        <v>78</v>
      </c>
      <c r="D43" s="21" t="s">
        <v>94</v>
      </c>
      <c r="E43" s="22"/>
      <c r="F43" s="14" t="s">
        <v>95</v>
      </c>
      <c r="G43" s="15" t="s">
        <v>95</v>
      </c>
      <c r="H43" s="23" t="e">
        <f t="shared" si="5"/>
        <v>#VALUE!</v>
      </c>
      <c r="I43" s="24" t="e">
        <f t="shared" si="8"/>
        <v>#VALUE!</v>
      </c>
      <c r="J43" s="24" t="e">
        <f t="shared" si="8"/>
        <v>#VALUE!</v>
      </c>
      <c r="K43" s="24" t="e">
        <f t="shared" si="8"/>
        <v>#VALUE!</v>
      </c>
      <c r="L43" s="24" t="e">
        <f t="shared" si="8"/>
        <v>#VALUE!</v>
      </c>
      <c r="M43" s="24" t="e">
        <f t="shared" si="8"/>
        <v>#VALUE!</v>
      </c>
      <c r="N43" s="24" t="e">
        <f t="shared" si="8"/>
        <v>#VALUE!</v>
      </c>
      <c r="O43" s="24" t="e">
        <f t="shared" si="8"/>
        <v>#VALUE!</v>
      </c>
      <c r="P43" s="24" t="e">
        <f t="shared" si="8"/>
        <v>#VALUE!</v>
      </c>
      <c r="Q43" s="25">
        <v>57774.31644751178</v>
      </c>
      <c r="R43" s="26" t="str">
        <f t="shared" si="6"/>
        <v>Indonesia</v>
      </c>
      <c r="S43" s="26" t="str">
        <f t="shared" si="7"/>
        <v>Indonésie</v>
      </c>
    </row>
    <row r="44" spans="1:19" ht="12.75">
      <c r="A44" s="20"/>
      <c r="B44" s="30" t="s">
        <v>79</v>
      </c>
      <c r="C44" s="30" t="s">
        <v>80</v>
      </c>
      <c r="D44" s="21" t="s">
        <v>94</v>
      </c>
      <c r="E44" s="22"/>
      <c r="F44" s="14" t="s">
        <v>95</v>
      </c>
      <c r="G44" s="15" t="s">
        <v>95</v>
      </c>
      <c r="H44" s="23" t="e">
        <f t="shared" si="5"/>
        <v>#VALUE!</v>
      </c>
      <c r="I44" s="24" t="e">
        <f t="shared" si="8"/>
        <v>#VALUE!</v>
      </c>
      <c r="J44" s="24" t="e">
        <f t="shared" si="8"/>
        <v>#VALUE!</v>
      </c>
      <c r="K44" s="24" t="e">
        <f t="shared" si="8"/>
        <v>#VALUE!</v>
      </c>
      <c r="L44" s="24" t="e">
        <f t="shared" si="8"/>
        <v>#VALUE!</v>
      </c>
      <c r="M44" s="24" t="e">
        <f t="shared" si="8"/>
        <v>#VALUE!</v>
      </c>
      <c r="N44" s="24" t="e">
        <f t="shared" si="8"/>
        <v>#VALUE!</v>
      </c>
      <c r="O44" s="24" t="e">
        <f t="shared" si="8"/>
        <v>#VALUE!</v>
      </c>
      <c r="P44" s="24" t="e">
        <f t="shared" si="8"/>
        <v>#VALUE!</v>
      </c>
      <c r="Q44" s="25">
        <v>57774.31644751178</v>
      </c>
      <c r="R44" s="26" t="str">
        <f t="shared" si="6"/>
        <v>Russian Federation</v>
      </c>
      <c r="S44" s="26" t="str">
        <f t="shared" si="7"/>
        <v>Fédération de Russie</v>
      </c>
    </row>
    <row r="45" spans="1:19" ht="12.75">
      <c r="A45" s="20"/>
      <c r="B45" s="30" t="s">
        <v>81</v>
      </c>
      <c r="C45" s="30" t="s">
        <v>82</v>
      </c>
      <c r="D45" s="21" t="s">
        <v>94</v>
      </c>
      <c r="E45" s="22"/>
      <c r="F45" s="14" t="s">
        <v>95</v>
      </c>
      <c r="G45" s="15" t="s">
        <v>95</v>
      </c>
      <c r="H45" s="23" t="e">
        <f t="shared" si="5"/>
        <v>#VALUE!</v>
      </c>
      <c r="I45" s="24" t="e">
        <f t="shared" si="8"/>
        <v>#VALUE!</v>
      </c>
      <c r="J45" s="24" t="e">
        <f t="shared" si="8"/>
        <v>#VALUE!</v>
      </c>
      <c r="K45" s="24" t="e">
        <f t="shared" si="8"/>
        <v>#VALUE!</v>
      </c>
      <c r="L45" s="24" t="e">
        <f t="shared" si="8"/>
        <v>#VALUE!</v>
      </c>
      <c r="M45" s="24" t="e">
        <f t="shared" si="8"/>
        <v>#VALUE!</v>
      </c>
      <c r="N45" s="24" t="e">
        <f t="shared" si="8"/>
        <v>#VALUE!</v>
      </c>
      <c r="O45" s="24" t="e">
        <f t="shared" si="8"/>
        <v>#VALUE!</v>
      </c>
      <c r="P45" s="24" t="e">
        <f t="shared" si="8"/>
        <v>#VALUE!</v>
      </c>
      <c r="Q45" s="25">
        <v>57774.31644751178</v>
      </c>
      <c r="R45" s="26" t="str">
        <f t="shared" si="6"/>
        <v>Argentina</v>
      </c>
      <c r="S45" s="26" t="str">
        <f t="shared" si="7"/>
        <v>Argentine</v>
      </c>
    </row>
    <row r="46" spans="1:19" ht="12.75">
      <c r="A46" s="20"/>
      <c r="B46" s="30" t="s">
        <v>83</v>
      </c>
      <c r="C46" s="30" t="s">
        <v>84</v>
      </c>
      <c r="D46" s="21" t="s">
        <v>94</v>
      </c>
      <c r="E46" s="22"/>
      <c r="F46" s="14" t="s">
        <v>95</v>
      </c>
      <c r="G46" s="15" t="s">
        <v>95</v>
      </c>
      <c r="H46" s="23" t="e">
        <f t="shared" si="5"/>
        <v>#VALUE!</v>
      </c>
      <c r="I46" s="24" t="e">
        <f t="shared" si="8"/>
        <v>#VALUE!</v>
      </c>
      <c r="J46" s="24" t="e">
        <f t="shared" si="8"/>
        <v>#VALUE!</v>
      </c>
      <c r="K46" s="24" t="e">
        <f t="shared" si="8"/>
        <v>#VALUE!</v>
      </c>
      <c r="L46" s="24" t="e">
        <f t="shared" si="8"/>
        <v>#VALUE!</v>
      </c>
      <c r="M46" s="24" t="e">
        <f t="shared" si="8"/>
        <v>#VALUE!</v>
      </c>
      <c r="N46" s="24" t="e">
        <f t="shared" si="8"/>
        <v>#VALUE!</v>
      </c>
      <c r="O46" s="24" t="e">
        <f t="shared" si="8"/>
        <v>#VALUE!</v>
      </c>
      <c r="P46" s="24" t="e">
        <f t="shared" si="8"/>
        <v>#VALUE!</v>
      </c>
      <c r="Q46" s="25">
        <v>57774.31644751178</v>
      </c>
      <c r="R46" s="26" t="str">
        <f t="shared" si="6"/>
        <v>China</v>
      </c>
      <c r="S46" s="26" t="str">
        <f t="shared" si="7"/>
        <v>Chine</v>
      </c>
    </row>
    <row r="47" spans="1:19" ht="12.75">
      <c r="A47" s="20"/>
      <c r="B47" s="30" t="s">
        <v>85</v>
      </c>
      <c r="C47" s="30" t="s">
        <v>86</v>
      </c>
      <c r="D47" s="21" t="s">
        <v>94</v>
      </c>
      <c r="E47" s="22"/>
      <c r="F47" s="14" t="s">
        <v>95</v>
      </c>
      <c r="G47" s="15" t="s">
        <v>95</v>
      </c>
      <c r="H47" s="23" t="e">
        <f t="shared" si="5"/>
        <v>#VALUE!</v>
      </c>
      <c r="I47" s="24" t="e">
        <f t="shared" si="8"/>
        <v>#VALUE!</v>
      </c>
      <c r="J47" s="24" t="e">
        <f t="shared" si="8"/>
        <v>#VALUE!</v>
      </c>
      <c r="K47" s="24" t="e">
        <f t="shared" si="8"/>
        <v>#VALUE!</v>
      </c>
      <c r="L47" s="24" t="e">
        <f t="shared" si="8"/>
        <v>#VALUE!</v>
      </c>
      <c r="M47" s="24" t="e">
        <f t="shared" si="8"/>
        <v>#VALUE!</v>
      </c>
      <c r="N47" s="24" t="e">
        <f t="shared" si="8"/>
        <v>#VALUE!</v>
      </c>
      <c r="O47" s="24" t="e">
        <f t="shared" si="8"/>
        <v>#VALUE!</v>
      </c>
      <c r="P47" s="24" t="e">
        <f t="shared" si="8"/>
        <v>#VALUE!</v>
      </c>
      <c r="Q47" s="25">
        <v>57774.31644751178</v>
      </c>
      <c r="R47" s="26" t="str">
        <f t="shared" si="6"/>
        <v>India</v>
      </c>
      <c r="S47" s="26" t="str">
        <f t="shared" si="7"/>
        <v>Inde</v>
      </c>
    </row>
    <row r="48" spans="1:19" ht="12.75">
      <c r="A48" s="20"/>
      <c r="B48" s="30" t="s">
        <v>87</v>
      </c>
      <c r="C48" s="30" t="s">
        <v>88</v>
      </c>
      <c r="D48" s="21" t="s">
        <v>94</v>
      </c>
      <c r="E48" s="22"/>
      <c r="F48" s="14" t="s">
        <v>95</v>
      </c>
      <c r="G48" s="15" t="s">
        <v>95</v>
      </c>
      <c r="H48" s="23" t="e">
        <f t="shared" si="5"/>
        <v>#VALUE!</v>
      </c>
      <c r="I48" s="24" t="e">
        <f t="shared" si="8"/>
        <v>#VALUE!</v>
      </c>
      <c r="J48" s="24" t="e">
        <f t="shared" si="8"/>
        <v>#VALUE!</v>
      </c>
      <c r="K48" s="24" t="e">
        <f t="shared" si="8"/>
        <v>#VALUE!</v>
      </c>
      <c r="L48" s="24" t="e">
        <f t="shared" si="8"/>
        <v>#VALUE!</v>
      </c>
      <c r="M48" s="24" t="e">
        <f t="shared" si="8"/>
        <v>#VALUE!</v>
      </c>
      <c r="N48" s="24" t="e">
        <f t="shared" si="8"/>
        <v>#VALUE!</v>
      </c>
      <c r="O48" s="24" t="e">
        <f t="shared" si="8"/>
        <v>#VALUE!</v>
      </c>
      <c r="P48" s="24" t="e">
        <f t="shared" si="8"/>
        <v>#VALUE!</v>
      </c>
      <c r="Q48" s="25">
        <v>57774.31644751178</v>
      </c>
      <c r="R48" s="26" t="str">
        <f t="shared" si="6"/>
        <v>Saudi Arabia</v>
      </c>
      <c r="S48" s="26" t="str">
        <f t="shared" si="7"/>
        <v>Arabie Saoudite</v>
      </c>
    </row>
    <row r="49" spans="1:19" ht="12.75">
      <c r="A49" s="20"/>
      <c r="B49" s="30" t="s">
        <v>89</v>
      </c>
      <c r="C49" s="30" t="s">
        <v>90</v>
      </c>
      <c r="D49" s="21" t="s">
        <v>94</v>
      </c>
      <c r="E49" s="22"/>
      <c r="F49" s="14" t="s">
        <v>95</v>
      </c>
      <c r="G49" s="15" t="s">
        <v>95</v>
      </c>
      <c r="H49" s="23" t="e">
        <f t="shared" si="5"/>
        <v>#VALUE!</v>
      </c>
      <c r="I49" s="24" t="e">
        <f t="shared" si="8"/>
        <v>#VALUE!</v>
      </c>
      <c r="J49" s="24" t="e">
        <f t="shared" si="8"/>
        <v>#VALUE!</v>
      </c>
      <c r="K49" s="24" t="e">
        <f t="shared" si="8"/>
        <v>#VALUE!</v>
      </c>
      <c r="L49" s="24" t="e">
        <f t="shared" si="8"/>
        <v>#VALUE!</v>
      </c>
      <c r="M49" s="24" t="e">
        <f t="shared" si="8"/>
        <v>#VALUE!</v>
      </c>
      <c r="N49" s="24" t="e">
        <f t="shared" si="8"/>
        <v>#VALUE!</v>
      </c>
      <c r="O49" s="24" t="e">
        <f t="shared" si="8"/>
        <v>#VALUE!</v>
      </c>
      <c r="P49" s="24" t="e">
        <f t="shared" si="8"/>
        <v>#VALUE!</v>
      </c>
      <c r="Q49" s="25">
        <v>57774.31644751178</v>
      </c>
      <c r="R49" s="26" t="str">
        <f t="shared" si="6"/>
        <v>South Africa</v>
      </c>
      <c r="S49" s="26" t="str">
        <f t="shared" si="7"/>
        <v>Afrique du Sud</v>
      </c>
    </row>
    <row r="50" spans="1:19" ht="12.75">
      <c r="A50" s="20"/>
      <c r="B50" s="30" t="s">
        <v>91</v>
      </c>
      <c r="C50" s="30" t="s">
        <v>92</v>
      </c>
      <c r="D50" s="21" t="s">
        <v>94</v>
      </c>
      <c r="E50" s="22"/>
      <c r="F50" s="14" t="s">
        <v>95</v>
      </c>
      <c r="G50" s="15" t="s">
        <v>95</v>
      </c>
      <c r="H50" s="23" t="e">
        <f t="shared" si="5"/>
        <v>#VALUE!</v>
      </c>
      <c r="I50" s="24" t="e">
        <f t="shared" si="8"/>
        <v>#VALUE!</v>
      </c>
      <c r="J50" s="24" t="e">
        <f t="shared" si="8"/>
        <v>#VALUE!</v>
      </c>
      <c r="K50" s="24" t="e">
        <f t="shared" si="8"/>
        <v>#VALUE!</v>
      </c>
      <c r="L50" s="24" t="e">
        <f t="shared" si="8"/>
        <v>#VALUE!</v>
      </c>
      <c r="M50" s="24" t="e">
        <f t="shared" si="8"/>
        <v>#VALUE!</v>
      </c>
      <c r="N50" s="24" t="e">
        <f t="shared" si="8"/>
        <v>#VALUE!</v>
      </c>
      <c r="O50" s="24" t="e">
        <f t="shared" si="8"/>
        <v>#VALUE!</v>
      </c>
      <c r="P50" s="24" t="e">
        <f t="shared" si="8"/>
        <v>#VALUE!</v>
      </c>
      <c r="Q50" s="25">
        <v>57774.31644751178</v>
      </c>
      <c r="R50" s="26" t="str">
        <f t="shared" si="6"/>
        <v>G20 average</v>
      </c>
      <c r="S50" s="26" t="str">
        <f t="shared" si="7"/>
        <v>Moyenne du G20</v>
      </c>
    </row>
    <row r="51" ht="12.75">
      <c r="A51" s="31" t="s">
        <v>93</v>
      </c>
    </row>
    <row r="52" spans="1:13" ht="78.75" customHeight="1">
      <c r="A52" s="34" t="s">
        <v>96</v>
      </c>
      <c r="B52" s="34"/>
      <c r="C52" s="34"/>
      <c r="D52" s="34"/>
      <c r="E52" s="34"/>
      <c r="F52" s="34"/>
      <c r="G52" s="34"/>
      <c r="H52" s="34"/>
      <c r="I52" s="34"/>
      <c r="J52" s="34"/>
      <c r="K52" s="34"/>
      <c r="L52" s="34"/>
      <c r="M52" s="34"/>
    </row>
  </sheetData>
  <sheetProtection/>
  <mergeCells count="1">
    <mergeCell ref="A52:M52"/>
  </mergeCells>
  <hyperlinks>
    <hyperlink ref="A1" r:id="rId1" display="http://dx.doi.org/10.1787/eag-2013-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IV5"/>
    </sheetView>
  </sheetViews>
  <sheetFormatPr defaultColWidth="9.140625" defaultRowHeight="12.75"/>
  <sheetData>
    <row r="1" s="32" customFormat="1" ht="12.75">
      <c r="A1" s="33" t="s">
        <v>97</v>
      </c>
    </row>
    <row r="2" spans="1:2" s="32" customFormat="1" ht="12.75">
      <c r="A2" s="32" t="s">
        <v>98</v>
      </c>
      <c r="B2" s="32" t="s">
        <v>99</v>
      </c>
    </row>
    <row r="3" s="32" customFormat="1" ht="12.75">
      <c r="A3" s="32" t="s">
        <v>100</v>
      </c>
    </row>
    <row r="4" s="32" customFormat="1" ht="12.75">
      <c r="A4" s="32" t="s">
        <v>101</v>
      </c>
    </row>
    <row r="5" s="32" customFormat="1" ht="12.75"/>
  </sheetData>
  <sheetProtection/>
  <hyperlinks>
    <hyperlink ref="A1" r:id="rId1" display="http://dx.doi.org/10.1787/eag-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2013-07-12T09:33:42Z</dcterms:created>
  <dcterms:modified xsi:type="dcterms:W3CDTF">2013-07-19T11:49:08Z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