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D2.1" sheetId="1" r:id="rId1"/>
    <sheet name="C_D2.1"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calcul">'[1]Calcul_B1.1'!$A$1:$L$37</definedName>
    <definedName name="p5_age">'[2]p5_ageISC5a'!$A$1:$D$55</definedName>
    <definedName name="p5nr">'[3]P5nr_2'!$A$1:$AC$43</definedName>
    <definedName name="POpula">'[4]POpula'!$A$1:$I$1559</definedName>
    <definedName name="rrr">'[5]Calcul_B1.1'!$A$1:$L$37</definedName>
    <definedName name="SPSS">'[6]Figure5.6'!$B$2:$X$30</definedName>
    <definedName name="T_A4.3_W_2010">'[7]T_A4.6'!$A$8:$O$55</definedName>
    <definedName name="T_A4.6">'[7]T_A4.8 (Web)'!$A$8:$K$47</definedName>
    <definedName name="Title_A4.3_M_2009">'[7]T_A4.6'!$A$5:$O$5</definedName>
    <definedName name="toto">'[8]Graph 3.7.a'!$B$125:$C$151</definedName>
    <definedName name="weight">'[9]F5_W'!$A$1:$C$33</definedName>
  </definedNames>
  <calcPr fullCalcOnLoad="1"/>
</workbook>
</file>

<file path=xl/sharedStrings.xml><?xml version="1.0" encoding="utf-8"?>
<sst xmlns="http://schemas.openxmlformats.org/spreadsheetml/2006/main" count="203" uniqueCount="111">
  <si>
    <t>ISCED 1</t>
  </si>
  <si>
    <t>ISCED 2</t>
  </si>
  <si>
    <t>Rank order</t>
  </si>
  <si>
    <t>Country</t>
  </si>
  <si>
    <t>Pays</t>
  </si>
  <si>
    <t>Notes 
Table D2.1</t>
  </si>
  <si>
    <t>Notes 
graph</t>
  </si>
  <si>
    <t>2010 OECD average</t>
  </si>
  <si>
    <t>2009 OECD average</t>
  </si>
  <si>
    <t>Country&amp;Notes</t>
  </si>
  <si>
    <t>Pays&amp;Notes</t>
  </si>
  <si>
    <t>ISCED 1 (change in class size</t>
  </si>
  <si>
    <t>ISCED 2 (change in class size</t>
  </si>
  <si>
    <t>China</t>
  </si>
  <si>
    <t>Chine</t>
  </si>
  <si>
    <t>Chile</t>
  </si>
  <si>
    <t>Chili</t>
  </si>
  <si>
    <t>Japan</t>
  </si>
  <si>
    <t>Japon</t>
  </si>
  <si>
    <t>Israel</t>
  </si>
  <si>
    <t>Israël</t>
  </si>
  <si>
    <t>Korea</t>
  </si>
  <si>
    <t>Corée</t>
  </si>
  <si>
    <t>Turkey</t>
  </si>
  <si>
    <t>Turquie</t>
  </si>
  <si>
    <t>Indonesia</t>
  </si>
  <si>
    <t>Indonésie</t>
  </si>
  <si>
    <t>Argentina</t>
  </si>
  <si>
    <t>Argentine</t>
  </si>
  <si>
    <t>United Kingdom</t>
  </si>
  <si>
    <t>Royaume-Uni</t>
  </si>
  <si>
    <t>Brazil</t>
  </si>
  <si>
    <t>Brésil</t>
  </si>
  <si>
    <t>Ireland</t>
  </si>
  <si>
    <t>Irlande</t>
  </si>
  <si>
    <t>Australia</t>
  </si>
  <si>
    <t>Australie</t>
  </si>
  <si>
    <t>France</t>
  </si>
  <si>
    <t>Spain</t>
  </si>
  <si>
    <t>Espagne</t>
  </si>
  <si>
    <t>Germany</t>
  </si>
  <si>
    <t>Allemagne</t>
  </si>
  <si>
    <t>Belgium (Fr.)</t>
  </si>
  <si>
    <t>Belgique (Fr.)</t>
  </si>
  <si>
    <t>Hungary</t>
  </si>
  <si>
    <t>Hongrie</t>
  </si>
  <si>
    <t>Portugal</t>
  </si>
  <si>
    <t>Denmark</t>
  </si>
  <si>
    <t>Danemark</t>
  </si>
  <si>
    <t>United States</t>
  </si>
  <si>
    <t>États-Unis</t>
  </si>
  <si>
    <t>Czech Republic</t>
  </si>
  <si>
    <t>Rép. tchèque</t>
  </si>
  <si>
    <t>Mexico</t>
  </si>
  <si>
    <t>Mexique</t>
  </si>
  <si>
    <t>Finland</t>
  </si>
  <si>
    <t>Finlande</t>
  </si>
  <si>
    <t>Italy</t>
  </si>
  <si>
    <t>Italie</t>
  </si>
  <si>
    <t>Slovenia</t>
  </si>
  <si>
    <t>Slovénie</t>
  </si>
  <si>
    <t>Poland</t>
  </si>
  <si>
    <t>Pologne</t>
  </si>
  <si>
    <t>Iceland</t>
  </si>
  <si>
    <t>Islande</t>
  </si>
  <si>
    <t>Austria</t>
  </si>
  <si>
    <t>Autriche</t>
  </si>
  <si>
    <t>Slovak Republic</t>
  </si>
  <si>
    <t>Rép. slovaque</t>
  </si>
  <si>
    <t>Russian Federation</t>
  </si>
  <si>
    <t>Fédération de Russie</t>
  </si>
  <si>
    <t>Estonia</t>
  </si>
  <si>
    <t>Estonie</t>
  </si>
  <si>
    <t>Greece</t>
  </si>
  <si>
    <t>Grèce</t>
  </si>
  <si>
    <t>Luxembourg</t>
  </si>
  <si>
    <t>Switzerland</t>
  </si>
  <si>
    <t>Suisse</t>
  </si>
  <si>
    <t>Norway</t>
  </si>
  <si>
    <t>Norvège</t>
  </si>
  <si>
    <t>Belgium</t>
  </si>
  <si>
    <t>Belgique</t>
  </si>
  <si>
    <t>Canada</t>
  </si>
  <si>
    <t>Netherlands</t>
  </si>
  <si>
    <t>Pays-Bas</t>
  </si>
  <si>
    <t>New Zealand</t>
  </si>
  <si>
    <t>Nouvelle-Zélande</t>
  </si>
  <si>
    <t>Sweden</t>
  </si>
  <si>
    <t>Suède</t>
  </si>
  <si>
    <t>India</t>
  </si>
  <si>
    <t>Inde</t>
  </si>
  <si>
    <t>Saudi Arabia</t>
  </si>
  <si>
    <t>Arabie Saoudite</t>
  </si>
  <si>
    <t>South Africa</t>
  </si>
  <si>
    <t>Afrique du Sud</t>
  </si>
  <si>
    <t>average for both 2000-2011</t>
  </si>
  <si>
    <t>Min</t>
  </si>
  <si>
    <t>decrease in class size</t>
  </si>
  <si>
    <t>19 countries</t>
  </si>
  <si>
    <t>Notes in Table D2.1</t>
  </si>
  <si>
    <t>Max</t>
  </si>
  <si>
    <t>nb of coutnries</t>
  </si>
  <si>
    <t/>
  </si>
  <si>
    <t>a</t>
  </si>
  <si>
    <t>m</t>
  </si>
  <si>
    <t>1. Year of reference 2010.</t>
  </si>
  <si>
    <t>Regards sur l'éducation 2013 - © OCDE 2013</t>
  </si>
  <si>
    <t>D2</t>
  </si>
  <si>
    <t>Graphique D2.1. Taille moyenne des classes dans l'enseignement primaire (2000, 2011)</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</si>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</sst>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k_r_-;\-* #,##0.00\ _k_r_-;_-* &quot;-&quot;??\ _k_r_-;_-@_-"/>
    <numFmt numFmtId="165" formatCode="_(&quot;$&quot;* #,##0_);_(&quot;$&quot;* \(#,##0\);_(&quot;$&quot;* &quot;-&quot;_);_(@_)"/>
    <numFmt numFmtId="166" formatCode="_(&quot;$&quot;* #,##0.00_);_(&quot;$&quot;* \(#,##0.00\);_(&quot;$&quot;* &quot;-&quot;??_);_(@_)"/>
    <numFmt numFmtId="167" formatCode="0.0"/>
    <numFmt numFmtId="168" formatCode="[=0]0.0\ \ ;[&lt;0.05]\ &quot;n.   &quot;;0.0\ \ \ ;@\ \ \ "/>
    <numFmt numFmtId="169" formatCode="[=0]0.00\ \ ;[&lt;0.05]\ &quot;n.   &quot;;0.00\ \ \ ;@\ \ \ "/>
  </numFmts>
  <fonts count="75">
    <font>
      <sz val="10"/>
      <color theme="1"/>
      <name val="Arial"/>
      <family val="2"/>
    </font>
    <font>
      <sz val="10"/>
      <color indexed="8"/>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sz val="10"/>
      <name val="Helvetica"/>
      <family val="2"/>
    </font>
    <font>
      <b/>
      <u val="single"/>
      <sz val="10"/>
      <color indexed="8"/>
      <name val="MS Sans Serif"/>
      <family val="2"/>
    </font>
    <font>
      <sz val="7.5"/>
      <color indexed="8"/>
      <name val="MS Sans Serif"/>
      <family val="2"/>
    </font>
    <font>
      <b/>
      <sz val="14"/>
      <name val="Helv"/>
      <family val="0"/>
    </font>
    <font>
      <b/>
      <sz val="12"/>
      <name val="Helv"/>
      <family val="0"/>
    </font>
    <font>
      <b/>
      <sz val="8"/>
      <name val="Arial"/>
      <family val="2"/>
    </font>
    <font>
      <sz val="12"/>
      <name val="ＭＳ Ｐゴシック"/>
      <family val="3"/>
    </font>
    <font>
      <u val="single"/>
      <sz val="8.5"/>
      <color indexed="12"/>
      <name val="Arial"/>
      <family val="2"/>
    </font>
    <font>
      <sz val="11"/>
      <color indexed="8"/>
      <name val="Calibri"/>
      <family val="2"/>
    </font>
    <font>
      <sz val="11"/>
      <color indexed="8"/>
      <name val="Czcionka tekstu podstawowego"/>
      <family val="2"/>
    </font>
    <font>
      <sz val="8"/>
      <color indexed="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sz val="5.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style="thin"/>
      <top/>
      <bottom/>
    </border>
    <border>
      <left/>
      <right style="thin"/>
      <top/>
      <bottom style="thin">
        <color indexed="9"/>
      </bottom>
    </border>
    <border>
      <left style="thin"/>
      <right style="thin"/>
      <top style="thin">
        <color indexed="9"/>
      </top>
      <bottom/>
    </border>
    <border>
      <left style="thin"/>
      <right style="thin"/>
      <top/>
      <bottom style="thin">
        <color indexed="9"/>
      </bottom>
    </border>
    <border>
      <left/>
      <right/>
      <top style="thin"/>
      <bottom/>
    </border>
    <border>
      <left style="thin"/>
      <right style="thin"/>
      <top style="thin"/>
      <bottom/>
    </border>
  </borders>
  <cellStyleXfs count="2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2" fillId="27" borderId="1">
      <alignment/>
      <protection/>
    </xf>
    <xf numFmtId="0" fontId="3" fillId="28" borderId="2">
      <alignment horizontal="right" vertical="top" wrapText="1"/>
      <protection/>
    </xf>
    <xf numFmtId="0" fontId="4" fillId="0" borderId="0">
      <alignment/>
      <protection/>
    </xf>
    <xf numFmtId="0" fontId="55" fillId="29" borderId="3" applyNumberFormat="0" applyAlignment="0" applyProtection="0"/>
    <xf numFmtId="0" fontId="2" fillId="0" borderId="4">
      <alignment/>
      <protection/>
    </xf>
    <xf numFmtId="0" fontId="56" fillId="30" borderId="5" applyNumberFormat="0" applyAlignment="0" applyProtection="0"/>
    <xf numFmtId="0" fontId="5" fillId="31" borderId="6">
      <alignment horizontal="left" vertical="top" wrapText="1"/>
      <protection/>
    </xf>
    <xf numFmtId="0" fontId="6" fillId="32" borderId="0">
      <alignment horizontal="center"/>
      <protection/>
    </xf>
    <xf numFmtId="0" fontId="7" fillId="32" borderId="0">
      <alignment horizontal="center" vertical="center"/>
      <protection/>
    </xf>
    <xf numFmtId="0" fontId="8" fillId="33" borderId="0">
      <alignment horizontal="center" wrapText="1"/>
      <protection/>
    </xf>
    <xf numFmtId="0" fontId="9"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0"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1" fillId="34" borderId="1" applyBorder="0">
      <alignment/>
      <protection locked="0"/>
    </xf>
    <xf numFmtId="41" fontId="12" fillId="0" borderId="0" applyFont="0" applyFill="0" applyBorder="0" applyAlignment="0" applyProtection="0"/>
    <xf numFmtId="43" fontId="12" fillId="0" borderId="0" applyFont="0" applyFill="0" applyBorder="0" applyAlignment="0" applyProtection="0"/>
    <xf numFmtId="0" fontId="13" fillId="0" borderId="0">
      <alignment horizontal="centerContinuous"/>
      <protection/>
    </xf>
    <xf numFmtId="0" fontId="13" fillId="0" borderId="0" applyAlignment="0">
      <protection/>
    </xf>
    <xf numFmtId="0" fontId="14" fillId="0" borderId="0" applyAlignment="0">
      <protection/>
    </xf>
    <xf numFmtId="0" fontId="15" fillId="34" borderId="1">
      <alignment/>
      <protection locked="0"/>
    </xf>
    <xf numFmtId="0" fontId="8" fillId="34" borderId="4">
      <alignment/>
      <protection/>
    </xf>
    <xf numFmtId="0" fontId="8" fillId="32" borderId="0">
      <alignment/>
      <protection/>
    </xf>
    <xf numFmtId="0" fontId="57" fillId="0" borderId="0" applyNumberFormat="0" applyFill="0" applyBorder="0" applyAlignment="0" applyProtection="0"/>
    <xf numFmtId="0" fontId="16" fillId="32" borderId="4">
      <alignment horizontal="left"/>
      <protection/>
    </xf>
    <xf numFmtId="0" fontId="1" fillId="32" borderId="0">
      <alignment horizontal="left"/>
      <protection/>
    </xf>
    <xf numFmtId="0" fontId="58" fillId="35" borderId="0" applyNumberFormat="0" applyBorder="0" applyAlignment="0" applyProtection="0"/>
    <xf numFmtId="0" fontId="17" fillId="36" borderId="0">
      <alignment horizontal="left" vertical="top"/>
      <protection/>
    </xf>
    <xf numFmtId="0" fontId="3" fillId="37" borderId="0">
      <alignment horizontal="right" vertical="top" textRotation="90" wrapText="1"/>
      <protection/>
    </xf>
    <xf numFmtId="0" fontId="3" fillId="37" borderId="0">
      <alignment horizontal="right" vertical="top" textRotation="90" wrapText="1"/>
      <protection/>
    </xf>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38" borderId="10" applyNumberFormat="0" applyFont="0" applyAlignment="0" applyProtection="0"/>
    <xf numFmtId="0" fontId="0" fillId="38" borderId="10"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64" fillId="39" borderId="3" applyNumberFormat="0" applyAlignment="0" applyProtection="0"/>
    <xf numFmtId="0" fontId="21" fillId="33" borderId="0">
      <alignment horizontal="center"/>
      <protection/>
    </xf>
    <xf numFmtId="0" fontId="8" fillId="32" borderId="4">
      <alignment horizontal="centerContinuous" wrapText="1"/>
      <protection/>
    </xf>
    <xf numFmtId="0" fontId="22" fillId="36" borderId="0">
      <alignment horizontal="center" wrapText="1"/>
      <protection/>
    </xf>
    <xf numFmtId="0" fontId="8" fillId="32" borderId="4">
      <alignment horizontal="centerContinuous" wrapText="1"/>
      <protection/>
    </xf>
    <xf numFmtId="0" fontId="2" fillId="32" borderId="11">
      <alignment wrapText="1"/>
      <protection/>
    </xf>
    <xf numFmtId="0" fontId="2" fillId="32" borderId="11">
      <alignment wrapText="1"/>
      <protection/>
    </xf>
    <xf numFmtId="0" fontId="2" fillId="32" borderId="12">
      <alignment/>
      <protection/>
    </xf>
    <xf numFmtId="0" fontId="2" fillId="32" borderId="13">
      <alignment/>
      <protection/>
    </xf>
    <xf numFmtId="0" fontId="2" fillId="32" borderId="14">
      <alignment horizontal="center" wrapText="1"/>
      <protection/>
    </xf>
    <xf numFmtId="0" fontId="5" fillId="31" borderId="15">
      <alignment horizontal="left" vertical="top" wrapText="1"/>
      <protection/>
    </xf>
    <xf numFmtId="0" fontId="65" fillId="0" borderId="16" applyNumberFormat="0" applyFill="0" applyAlignment="0" applyProtection="0"/>
    <xf numFmtId="0" fontId="8" fillId="0" borderId="0" applyFont="0" applyFill="0" applyBorder="0" applyAlignment="0" applyProtection="0"/>
    <xf numFmtId="0" fontId="66"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0" fillId="0" borderId="0">
      <alignment/>
      <protection/>
    </xf>
    <xf numFmtId="0" fontId="24" fillId="0" borderId="0">
      <alignment/>
      <protection/>
    </xf>
    <xf numFmtId="0" fontId="8" fillId="0" borderId="0">
      <alignment/>
      <protection/>
    </xf>
    <xf numFmtId="0" fontId="8" fillId="0" borderId="0">
      <alignment/>
      <protection/>
    </xf>
    <xf numFmtId="0" fontId="0" fillId="0" borderId="0">
      <alignment/>
      <protection/>
    </xf>
    <xf numFmtId="0" fontId="23" fillId="0" borderId="0">
      <alignment/>
      <protection/>
    </xf>
    <xf numFmtId="0" fontId="8" fillId="0" borderId="0" applyNumberFormat="0" applyFill="0" applyBorder="0" applyAlignment="0" applyProtection="0"/>
    <xf numFmtId="0" fontId="8" fillId="0" borderId="0">
      <alignment/>
      <protection/>
    </xf>
    <xf numFmtId="0" fontId="1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23" fillId="0" borderId="0">
      <alignment/>
      <protection/>
    </xf>
    <xf numFmtId="0" fontId="68" fillId="0" borderId="0">
      <alignment/>
      <protection/>
    </xf>
    <xf numFmtId="0" fontId="8" fillId="0" borderId="0">
      <alignment/>
      <protection/>
    </xf>
    <xf numFmtId="0" fontId="11" fillId="0" borderId="0" applyNumberFormat="0" applyFont="0" applyFill="0" applyBorder="0" applyAlignment="0" applyProtection="0"/>
    <xf numFmtId="0" fontId="8" fillId="0" borderId="0">
      <alignment/>
      <protection/>
    </xf>
    <xf numFmtId="0" fontId="67" fillId="0" borderId="0">
      <alignment/>
      <protection/>
    </xf>
    <xf numFmtId="0" fontId="69" fillId="0" borderId="0">
      <alignment/>
      <protection/>
    </xf>
    <xf numFmtId="0" fontId="67" fillId="0" borderId="0">
      <alignment/>
      <protection/>
    </xf>
    <xf numFmtId="0" fontId="69" fillId="0" borderId="0">
      <alignment/>
      <protection/>
    </xf>
    <xf numFmtId="0" fontId="67"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7" fillId="0" borderId="0">
      <alignment/>
      <protection/>
    </xf>
    <xf numFmtId="0" fontId="69" fillId="0" borderId="0">
      <alignment/>
      <protection/>
    </xf>
    <xf numFmtId="0" fontId="69" fillId="0" borderId="0">
      <alignment/>
      <protection/>
    </xf>
    <xf numFmtId="0" fontId="69" fillId="0" borderId="0">
      <alignment/>
      <protection/>
    </xf>
    <xf numFmtId="0" fontId="67" fillId="0" borderId="0">
      <alignment/>
      <protection/>
    </xf>
    <xf numFmtId="0" fontId="67" fillId="0" borderId="0">
      <alignment/>
      <protection/>
    </xf>
    <xf numFmtId="0" fontId="67" fillId="0" borderId="0">
      <alignment/>
      <protection/>
    </xf>
    <xf numFmtId="0" fontId="69" fillId="0" borderId="0">
      <alignment/>
      <protection/>
    </xf>
    <xf numFmtId="0" fontId="0" fillId="38" borderId="10" applyNumberFormat="0" applyFont="0" applyAlignment="0" applyProtection="0"/>
    <xf numFmtId="0" fontId="70"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0"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NumberFormat="0" applyFont="0" applyFill="0" applyBorder="0" applyAlignment="0" applyProtection="0"/>
    <xf numFmtId="0" fontId="2" fillId="32" borderId="4">
      <alignment/>
      <protection/>
    </xf>
    <xf numFmtId="0" fontId="7" fillId="32" borderId="0">
      <alignment horizontal="right"/>
      <protection/>
    </xf>
    <xf numFmtId="0" fontId="25" fillId="36" borderId="0">
      <alignment horizontal="center"/>
      <protection/>
    </xf>
    <xf numFmtId="0" fontId="5" fillId="37" borderId="4">
      <alignment horizontal="left" vertical="top" wrapText="1"/>
      <protection/>
    </xf>
    <xf numFmtId="0" fontId="26" fillId="37" borderId="18">
      <alignment horizontal="left" vertical="top" wrapText="1"/>
      <protection/>
    </xf>
    <xf numFmtId="0" fontId="5" fillId="37" borderId="19">
      <alignment horizontal="left" vertical="top" wrapText="1"/>
      <protection/>
    </xf>
    <xf numFmtId="0" fontId="5" fillId="37" borderId="18">
      <alignment horizontal="left" vertical="top"/>
      <protection/>
    </xf>
    <xf numFmtId="0" fontId="2" fillId="0" borderId="0">
      <alignment/>
      <protection/>
    </xf>
    <xf numFmtId="0" fontId="12" fillId="0" borderId="0">
      <alignment/>
      <protection/>
    </xf>
    <xf numFmtId="0" fontId="17" fillId="41" borderId="0">
      <alignment horizontal="left"/>
      <protection/>
    </xf>
    <xf numFmtId="0" fontId="22" fillId="41" borderId="0">
      <alignment horizontal="left" wrapText="1"/>
      <protection/>
    </xf>
    <xf numFmtId="0" fontId="17" fillId="41" borderId="0">
      <alignment horizontal="left"/>
      <protection/>
    </xf>
    <xf numFmtId="0" fontId="27" fillId="0" borderId="20">
      <alignment/>
      <protection/>
    </xf>
    <xf numFmtId="0" fontId="28" fillId="0" borderId="0">
      <alignment/>
      <protection/>
    </xf>
    <xf numFmtId="0" fontId="6" fillId="32" borderId="0">
      <alignment horizontal="center"/>
      <protection/>
    </xf>
    <xf numFmtId="0" fontId="71" fillId="0" borderId="0" applyNumberFormat="0" applyFill="0" applyBorder="0" applyAlignment="0" applyProtection="0"/>
    <xf numFmtId="0" fontId="29" fillId="32" borderId="0">
      <alignment/>
      <protection/>
    </xf>
    <xf numFmtId="0" fontId="17" fillId="41" borderId="0">
      <alignment horizontal="left"/>
      <protection/>
    </xf>
    <xf numFmtId="0" fontId="72" fillId="0" borderId="21" applyNumberFormat="0" applyFill="0" applyAlignment="0" applyProtection="0"/>
    <xf numFmtId="41" fontId="12" fillId="0" borderId="0" applyFont="0" applyFill="0" applyBorder="0" applyAlignment="0" applyProtection="0"/>
    <xf numFmtId="164" fontId="24" fillId="0" borderId="0" applyFont="0" applyFill="0" applyBorder="0" applyAlignment="0" applyProtection="0"/>
    <xf numFmtId="43" fontId="12" fillId="0" borderId="0" applyFont="0" applyFill="0" applyBorder="0" applyAlignment="0" applyProtection="0"/>
    <xf numFmtId="0" fontId="69" fillId="38" borderId="10" applyNumberFormat="0" applyFont="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0" fontId="73" fillId="0" borderId="0" applyNumberFormat="0" applyFill="0" applyBorder="0" applyAlignment="0" applyProtection="0"/>
    <xf numFmtId="0" fontId="8" fillId="0" borderId="0">
      <alignment/>
      <protection/>
    </xf>
    <xf numFmtId="0" fontId="30" fillId="0" borderId="0">
      <alignment/>
      <protection/>
    </xf>
  </cellStyleXfs>
  <cellXfs count="60">
    <xf numFmtId="0" fontId="0" fillId="0" borderId="0" xfId="0" applyAlignment="1">
      <alignment/>
    </xf>
    <xf numFmtId="0" fontId="0" fillId="42" borderId="0" xfId="0" applyFill="1" applyAlignment="1">
      <alignment/>
    </xf>
    <xf numFmtId="0" fontId="74" fillId="43" borderId="4" xfId="0" applyFont="1" applyFill="1" applyBorder="1" applyAlignment="1">
      <alignment horizontal="center" vertical="center" wrapText="1"/>
    </xf>
    <xf numFmtId="0" fontId="74" fillId="7" borderId="4" xfId="0" applyFont="1" applyFill="1" applyBorder="1" applyAlignment="1">
      <alignment horizontal="center" vertical="center" wrapText="1"/>
    </xf>
    <xf numFmtId="0" fontId="0" fillId="7" borderId="4" xfId="0" applyFill="1" applyBorder="1" applyAlignment="1">
      <alignment/>
    </xf>
    <xf numFmtId="0" fontId="68" fillId="42" borderId="4" xfId="0" applyFont="1" applyFill="1" applyBorder="1" applyAlignment="1">
      <alignment horizontal="center" vertical="center" wrapText="1"/>
    </xf>
    <xf numFmtId="1" fontId="68" fillId="42" borderId="4" xfId="0" applyNumberFormat="1" applyFont="1" applyFill="1" applyBorder="1" applyAlignment="1">
      <alignment horizontal="center" vertical="center" wrapText="1"/>
    </xf>
    <xf numFmtId="0" fontId="74" fillId="0" borderId="4" xfId="0" applyFont="1" applyFill="1" applyBorder="1" applyAlignment="1">
      <alignment horizontal="center" vertical="center" wrapText="1"/>
    </xf>
    <xf numFmtId="0" fontId="0" fillId="0" borderId="4" xfId="0" applyFill="1" applyBorder="1" applyAlignment="1">
      <alignment/>
    </xf>
    <xf numFmtId="0" fontId="0" fillId="0" borderId="4" xfId="0" applyBorder="1" applyAlignment="1">
      <alignment/>
    </xf>
    <xf numFmtId="0" fontId="74" fillId="44" borderId="4" xfId="0" applyFont="1" applyFill="1" applyBorder="1" applyAlignment="1">
      <alignment horizontal="center" vertical="center" wrapText="1"/>
    </xf>
    <xf numFmtId="0" fontId="68" fillId="0" borderId="0" xfId="0" applyFont="1" applyAlignment="1">
      <alignment wrapText="1"/>
    </xf>
    <xf numFmtId="0" fontId="16" fillId="42" borderId="22" xfId="146" applyFont="1" applyFill="1" applyBorder="1" applyAlignment="1">
      <alignment/>
    </xf>
    <xf numFmtId="167" fontId="16" fillId="45" borderId="12" xfId="0" applyNumberFormat="1" applyFont="1" applyFill="1" applyBorder="1" applyAlignment="1">
      <alignment horizontal="left"/>
    </xf>
    <xf numFmtId="167" fontId="16" fillId="45" borderId="22" xfId="0" applyNumberFormat="1" applyFont="1" applyFill="1" applyBorder="1" applyAlignment="1">
      <alignment horizontal="left"/>
    </xf>
    <xf numFmtId="0" fontId="2" fillId="42" borderId="12" xfId="147" applyNumberFormat="1" applyFont="1" applyFill="1" applyBorder="1" applyAlignment="1" applyProtection="1">
      <alignment horizontal="right"/>
      <protection/>
    </xf>
    <xf numFmtId="0" fontId="74" fillId="45" borderId="22" xfId="0" applyFont="1" applyFill="1" applyBorder="1" applyAlignment="1">
      <alignment horizontal="center" vertical="center" wrapText="1"/>
    </xf>
    <xf numFmtId="168" fontId="74" fillId="34" borderId="22" xfId="147" applyNumberFormat="1" applyFont="1" applyFill="1" applyBorder="1" applyAlignment="1" applyProtection="1">
      <alignment horizontal="right"/>
      <protection/>
    </xf>
    <xf numFmtId="168" fontId="74" fillId="46" borderId="22" xfId="147" applyNumberFormat="1" applyFont="1" applyFill="1" applyBorder="1" applyAlignment="1" applyProtection="1">
      <alignment horizontal="right"/>
      <protection/>
    </xf>
    <xf numFmtId="168" fontId="74" fillId="0" borderId="23" xfId="147" applyNumberFormat="1" applyFont="1" applyFill="1" applyBorder="1" applyAlignment="1" applyProtection="1">
      <alignment horizontal="right"/>
      <protection/>
    </xf>
    <xf numFmtId="168" fontId="16" fillId="34" borderId="22" xfId="147" applyNumberFormat="1" applyFont="1" applyFill="1" applyBorder="1" applyAlignment="1" applyProtection="1">
      <alignment horizontal="right"/>
      <protection/>
    </xf>
    <xf numFmtId="168" fontId="16" fillId="0" borderId="23" xfId="147" applyNumberFormat="1" applyFont="1" applyFill="1" applyBorder="1" applyAlignment="1" applyProtection="1">
      <alignment horizontal="right"/>
      <protection/>
    </xf>
    <xf numFmtId="0" fontId="74" fillId="44" borderId="12" xfId="0" applyFont="1" applyFill="1" applyBorder="1" applyAlignment="1">
      <alignment/>
    </xf>
    <xf numFmtId="167" fontId="0" fillId="0" borderId="0" xfId="0" applyNumberFormat="1" applyAlignment="1">
      <alignment/>
    </xf>
    <xf numFmtId="167" fontId="16" fillId="42" borderId="12" xfId="0" applyNumberFormat="1" applyFont="1" applyFill="1" applyBorder="1" applyAlignment="1">
      <alignment horizontal="left"/>
    </xf>
    <xf numFmtId="167" fontId="16" fillId="42" borderId="22" xfId="0" applyNumberFormat="1" applyFont="1" applyFill="1" applyBorder="1" applyAlignment="1">
      <alignment horizontal="left"/>
    </xf>
    <xf numFmtId="0" fontId="74" fillId="45" borderId="22" xfId="0" applyNumberFormat="1" applyFont="1" applyFill="1" applyBorder="1" applyAlignment="1">
      <alignment horizontal="left"/>
    </xf>
    <xf numFmtId="168" fontId="74" fillId="34" borderId="23" xfId="147" applyNumberFormat="1" applyFont="1" applyFill="1" applyBorder="1" applyAlignment="1" applyProtection="1">
      <alignment horizontal="right"/>
      <protection/>
    </xf>
    <xf numFmtId="168" fontId="16" fillId="34" borderId="23" xfId="147" applyNumberFormat="1" applyFont="1" applyFill="1" applyBorder="1" applyAlignment="1" applyProtection="1">
      <alignment horizontal="right"/>
      <protection/>
    </xf>
    <xf numFmtId="0" fontId="74" fillId="45" borderId="23" xfId="0" applyNumberFormat="1" applyFont="1" applyFill="1" applyBorder="1" applyAlignment="1">
      <alignment horizontal="left"/>
    </xf>
    <xf numFmtId="168" fontId="74" fillId="0" borderId="22" xfId="147" applyNumberFormat="1" applyFont="1" applyFill="1" applyBorder="1" applyAlignment="1" applyProtection="1">
      <alignment horizontal="right"/>
      <protection/>
    </xf>
    <xf numFmtId="168" fontId="16" fillId="0" borderId="22" xfId="147" applyNumberFormat="1" applyFont="1" applyFill="1" applyBorder="1" applyAlignment="1" applyProtection="1">
      <alignment horizontal="right"/>
      <protection/>
    </xf>
    <xf numFmtId="0" fontId="74" fillId="45" borderId="23" xfId="0" applyFont="1" applyFill="1" applyBorder="1" applyAlignment="1">
      <alignment horizontal="center" vertical="center" wrapText="1"/>
    </xf>
    <xf numFmtId="169" fontId="74" fillId="34" borderId="22" xfId="147" applyNumberFormat="1" applyFont="1" applyFill="1" applyBorder="1" applyAlignment="1" applyProtection="1">
      <alignment horizontal="right"/>
      <protection/>
    </xf>
    <xf numFmtId="168" fontId="74" fillId="46" borderId="23" xfId="147" applyNumberFormat="1" applyFont="1" applyFill="1" applyBorder="1" applyAlignment="1" applyProtection="1">
      <alignment horizontal="right"/>
      <protection/>
    </xf>
    <xf numFmtId="167" fontId="2" fillId="45" borderId="12" xfId="0" applyNumberFormat="1" applyFont="1" applyFill="1" applyBorder="1" applyAlignment="1">
      <alignment horizontal="left"/>
    </xf>
    <xf numFmtId="167" fontId="2" fillId="45" borderId="22" xfId="0" applyNumberFormat="1" applyFont="1" applyFill="1" applyBorder="1" applyAlignment="1">
      <alignment horizontal="left"/>
    </xf>
    <xf numFmtId="168" fontId="16" fillId="46" borderId="22" xfId="147" applyNumberFormat="1" applyFont="1" applyFill="1" applyBorder="1" applyAlignment="1" applyProtection="1">
      <alignment horizontal="right"/>
      <protection/>
    </xf>
    <xf numFmtId="167" fontId="16" fillId="44" borderId="12" xfId="0" applyNumberFormat="1" applyFont="1" applyFill="1" applyBorder="1" applyAlignment="1">
      <alignment horizontal="left"/>
    </xf>
    <xf numFmtId="167" fontId="16" fillId="44" borderId="22" xfId="0" applyNumberFormat="1" applyFont="1" applyFill="1" applyBorder="1" applyAlignment="1">
      <alignment horizontal="left"/>
    </xf>
    <xf numFmtId="168" fontId="16" fillId="46" borderId="23" xfId="147" applyNumberFormat="1" applyFont="1" applyFill="1" applyBorder="1" applyAlignment="1" applyProtection="1">
      <alignment horizontal="right"/>
      <protection/>
    </xf>
    <xf numFmtId="168" fontId="74" fillId="45" borderId="23" xfId="147" applyNumberFormat="1" applyFont="1" applyFill="1" applyBorder="1" applyAlignment="1" applyProtection="1">
      <alignment horizontal="right"/>
      <protection/>
    </xf>
    <xf numFmtId="168" fontId="16" fillId="45" borderId="23" xfId="147" applyNumberFormat="1" applyFont="1" applyFill="1" applyBorder="1" applyAlignment="1" applyProtection="1">
      <alignment horizontal="right"/>
      <protection/>
    </xf>
    <xf numFmtId="168" fontId="16" fillId="45" borderId="22" xfId="147" applyNumberFormat="1" applyFont="1" applyFill="1" applyBorder="1" applyAlignment="1" applyProtection="1">
      <alignment horizontal="right"/>
      <protection/>
    </xf>
    <xf numFmtId="167" fontId="16" fillId="42" borderId="24" xfId="0" applyNumberFormat="1" applyFont="1" applyFill="1" applyBorder="1" applyAlignment="1">
      <alignment horizontal="left"/>
    </xf>
    <xf numFmtId="167" fontId="2" fillId="45" borderId="25" xfId="0" applyNumberFormat="1" applyFont="1" applyFill="1" applyBorder="1" applyAlignment="1">
      <alignment horizontal="left"/>
    </xf>
    <xf numFmtId="167" fontId="2" fillId="45" borderId="23" xfId="0" applyNumberFormat="1" applyFont="1" applyFill="1" applyBorder="1" applyAlignment="1">
      <alignment horizontal="left"/>
    </xf>
    <xf numFmtId="0" fontId="0" fillId="0" borderId="26" xfId="0" applyBorder="1" applyAlignment="1">
      <alignment/>
    </xf>
    <xf numFmtId="167" fontId="2" fillId="45" borderId="27" xfId="0" applyNumberFormat="1" applyFont="1" applyFill="1" applyBorder="1" applyAlignment="1">
      <alignment horizontal="left"/>
    </xf>
    <xf numFmtId="168" fontId="0" fillId="0" borderId="26" xfId="0" applyNumberFormat="1" applyBorder="1" applyAlignment="1">
      <alignment/>
    </xf>
    <xf numFmtId="0" fontId="74" fillId="44" borderId="27" xfId="0" applyFont="1" applyFill="1" applyBorder="1" applyAlignment="1">
      <alignment/>
    </xf>
    <xf numFmtId="167" fontId="16" fillId="0" borderId="12" xfId="0" applyNumberFormat="1" applyFont="1" applyFill="1" applyBorder="1" applyAlignment="1">
      <alignment horizontal="left"/>
    </xf>
    <xf numFmtId="167" fontId="16" fillId="0" borderId="0" xfId="0" applyNumberFormat="1" applyFont="1" applyFill="1" applyBorder="1" applyAlignment="1">
      <alignment horizontal="left"/>
    </xf>
    <xf numFmtId="168" fontId="0" fillId="0" borderId="0" xfId="0" applyNumberFormat="1" applyAlignment="1">
      <alignment/>
    </xf>
    <xf numFmtId="2" fontId="0" fillId="0" borderId="0" xfId="0" applyNumberFormat="1" applyAlignment="1">
      <alignment/>
    </xf>
    <xf numFmtId="0" fontId="72" fillId="0" borderId="0" xfId="0" applyFont="1" applyAlignment="1">
      <alignment/>
    </xf>
    <xf numFmtId="0" fontId="0" fillId="0" borderId="0" xfId="0" applyFont="1" applyAlignment="1">
      <alignment/>
    </xf>
    <xf numFmtId="0" fontId="62" fillId="0" borderId="0" xfId="101" applyAlignment="1">
      <alignment/>
    </xf>
    <xf numFmtId="167" fontId="16" fillId="0" borderId="0" xfId="0" applyNumberFormat="1" applyFont="1" applyFill="1" applyBorder="1" applyAlignment="1">
      <alignment horizontal="left" wrapText="1"/>
    </xf>
    <xf numFmtId="0" fontId="0" fillId="0" borderId="0" xfId="0" applyAlignment="1">
      <alignment wrapText="1"/>
    </xf>
  </cellXfs>
  <cellStyles count="204">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umn" xfId="62"/>
    <cellStyle name="Comma" xfId="63"/>
    <cellStyle name="Comma [0]" xfId="64"/>
    <cellStyle name="Comma 2" xfId="65"/>
    <cellStyle name="Comma 2 2" xfId="66"/>
    <cellStyle name="Comma 3" xfId="67"/>
    <cellStyle name="Comma 4" xfId="68"/>
    <cellStyle name="Comma 5" xfId="69"/>
    <cellStyle name="Comma 6" xfId="70"/>
    <cellStyle name="Comma 6 2" xfId="71"/>
    <cellStyle name="Comma 7" xfId="72"/>
    <cellStyle name="Comma 7 2" xfId="73"/>
    <cellStyle name="comma(1)" xfId="74"/>
    <cellStyle name="Currency" xfId="75"/>
    <cellStyle name="Currency [0]" xfId="76"/>
    <cellStyle name="DataEntryCells" xfId="77"/>
    <cellStyle name="Dezimal [0]_DIAGRAM" xfId="78"/>
    <cellStyle name="Dezimal_DIAGRAM" xfId="79"/>
    <cellStyle name="Didier" xfId="80"/>
    <cellStyle name="Didier - Title" xfId="81"/>
    <cellStyle name="Didier subtitles" xfId="82"/>
    <cellStyle name="ErrRpt_DataEntryCells" xfId="83"/>
    <cellStyle name="ErrRpt-DataEntryCells" xfId="84"/>
    <cellStyle name="ErrRpt-GreyBackground" xfId="85"/>
    <cellStyle name="Explanatory Text" xfId="86"/>
    <cellStyle name="formula" xfId="87"/>
    <cellStyle name="gap" xfId="88"/>
    <cellStyle name="Good" xfId="89"/>
    <cellStyle name="Grey_background" xfId="90"/>
    <cellStyle name="GreyBackground" xfId="91"/>
    <cellStyle name="GreyBackground 2" xfId="92"/>
    <cellStyle name="Heading 1" xfId="93"/>
    <cellStyle name="Heading 2" xfId="94"/>
    <cellStyle name="Heading 3" xfId="95"/>
    <cellStyle name="Heading 4" xfId="96"/>
    <cellStyle name="Hipervínculo" xfId="97"/>
    <cellStyle name="Hipervínculo visitado" xfId="98"/>
    <cellStyle name="Huomautus 2" xfId="99"/>
    <cellStyle name="Huomautus 3" xfId="100"/>
    <cellStyle name="Hyperlink" xfId="101"/>
    <cellStyle name="Hyperlink 2" xfId="102"/>
    <cellStyle name="Hyperlink 3" xfId="103"/>
    <cellStyle name="Input" xfId="104"/>
    <cellStyle name="ISC" xfId="105"/>
    <cellStyle name="isced" xfId="106"/>
    <cellStyle name="ISCED Titles" xfId="107"/>
    <cellStyle name="isced_8gradk" xfId="108"/>
    <cellStyle name="level1a" xfId="109"/>
    <cellStyle name="level1a 2" xfId="110"/>
    <cellStyle name="level2" xfId="111"/>
    <cellStyle name="level2a" xfId="112"/>
    <cellStyle name="level3" xfId="113"/>
    <cellStyle name="Line titles-Rows" xfId="114"/>
    <cellStyle name="Linked Cell" xfId="115"/>
    <cellStyle name="Migliaia (0)_conti99" xfId="116"/>
    <cellStyle name="Neutral" xfId="117"/>
    <cellStyle name="Normaali 2" xfId="118"/>
    <cellStyle name="Normaali 3" xfId="119"/>
    <cellStyle name="Normal 11 2" xfId="120"/>
    <cellStyle name="Normal 12" xfId="121"/>
    <cellStyle name="Normal 2" xfId="122"/>
    <cellStyle name="Normal 2 2" xfId="123"/>
    <cellStyle name="Normal 2 2 2" xfId="124"/>
    <cellStyle name="Normal 2 2 2 2" xfId="125"/>
    <cellStyle name="Normal 2 2 3" xfId="126"/>
    <cellStyle name="Normal 2 3" xfId="127"/>
    <cellStyle name="Normal 2 4" xfId="128"/>
    <cellStyle name="Normal 2_AUG_TabChap2" xfId="129"/>
    <cellStyle name="Normal 3" xfId="130"/>
    <cellStyle name="Normal 3 2" xfId="131"/>
    <cellStyle name="Normal 3 3" xfId="132"/>
    <cellStyle name="Normal 4" xfId="133"/>
    <cellStyle name="Normal 4 2" xfId="134"/>
    <cellStyle name="Normal 4 2 2" xfId="135"/>
    <cellStyle name="Normal 4 3" xfId="136"/>
    <cellStyle name="Normal 5" xfId="137"/>
    <cellStyle name="Normal 5 2" xfId="138"/>
    <cellStyle name="Normal 6" xfId="139"/>
    <cellStyle name="Normal 7" xfId="140"/>
    <cellStyle name="Normal 7 2" xfId="141"/>
    <cellStyle name="Normal 8" xfId="142"/>
    <cellStyle name="Normal 8 10" xfId="143"/>
    <cellStyle name="Normal 8 2" xfId="144"/>
    <cellStyle name="Normál_8gradk" xfId="145"/>
    <cellStyle name="Normal_B1.1a" xfId="146"/>
    <cellStyle name="Normal_C1.1a" xfId="147"/>
    <cellStyle name="Normalny 10" xfId="148"/>
    <cellStyle name="Normalny 2" xfId="149"/>
    <cellStyle name="Normalny 2 2" xfId="150"/>
    <cellStyle name="Normalny 2 2 2" xfId="151"/>
    <cellStyle name="Normalny 2 2 2 2" xfId="152"/>
    <cellStyle name="Normalny 2 3" xfId="153"/>
    <cellStyle name="Normalny 2 3 2" xfId="154"/>
    <cellStyle name="Normalny 2 4" xfId="155"/>
    <cellStyle name="Normalny 2 4 2" xfId="156"/>
    <cellStyle name="Normalny 2 5" xfId="157"/>
    <cellStyle name="Normalny 2 5 2" xfId="158"/>
    <cellStyle name="Normalny 2 6" xfId="159"/>
    <cellStyle name="Normalny 2 6 2" xfId="160"/>
    <cellStyle name="Normalny 2 7" xfId="161"/>
    <cellStyle name="Normalny 2 7 2" xfId="162"/>
    <cellStyle name="Normalny 2 8" xfId="163"/>
    <cellStyle name="Normalny 2 8 2" xfId="164"/>
    <cellStyle name="Normalny 3" xfId="165"/>
    <cellStyle name="Normalny 3 2" xfId="166"/>
    <cellStyle name="Normalny 4" xfId="167"/>
    <cellStyle name="Normalny 4 2" xfId="168"/>
    <cellStyle name="Normalny 5" xfId="169"/>
    <cellStyle name="Normalny 5 2" xfId="170"/>
    <cellStyle name="Normalny 5 3" xfId="171"/>
    <cellStyle name="Normalny 5 3 2" xfId="172"/>
    <cellStyle name="Normalny 5 4" xfId="173"/>
    <cellStyle name="Normalny 6" xfId="174"/>
    <cellStyle name="Normalny 7" xfId="175"/>
    <cellStyle name="Normalny 8" xfId="176"/>
    <cellStyle name="Normalny 9" xfId="177"/>
    <cellStyle name="Note" xfId="178"/>
    <cellStyle name="Output" xfId="179"/>
    <cellStyle name="Percent" xfId="180"/>
    <cellStyle name="Percent 2" xfId="181"/>
    <cellStyle name="Percent 2 2" xfId="182"/>
    <cellStyle name="Percent 3" xfId="183"/>
    <cellStyle name="Percent 3 2" xfId="184"/>
    <cellStyle name="Procentowy 3" xfId="185"/>
    <cellStyle name="Procentowy 8" xfId="186"/>
    <cellStyle name="Prozent_SubCatperStud" xfId="187"/>
    <cellStyle name="row" xfId="188"/>
    <cellStyle name="RowCodes" xfId="189"/>
    <cellStyle name="Row-Col Headings" xfId="190"/>
    <cellStyle name="RowTitles" xfId="191"/>
    <cellStyle name="RowTitles1-Detail" xfId="192"/>
    <cellStyle name="RowTitles-Col2" xfId="193"/>
    <cellStyle name="RowTitles-Detail" xfId="194"/>
    <cellStyle name="Standaard_Blad1" xfId="195"/>
    <cellStyle name="Standard_DIAGRAM" xfId="196"/>
    <cellStyle name="Sub-titles" xfId="197"/>
    <cellStyle name="Sub-titles Cols" xfId="198"/>
    <cellStyle name="Sub-titles rows" xfId="199"/>
    <cellStyle name="Table No." xfId="200"/>
    <cellStyle name="Table Title" xfId="201"/>
    <cellStyle name="temp" xfId="202"/>
    <cellStyle name="Title" xfId="203"/>
    <cellStyle name="title1" xfId="204"/>
    <cellStyle name="Titles" xfId="205"/>
    <cellStyle name="Total" xfId="206"/>
    <cellStyle name="Tusental (0)_Blad2" xfId="207"/>
    <cellStyle name="Tusental 2" xfId="208"/>
    <cellStyle name="Tusental_Blad2" xfId="209"/>
    <cellStyle name="Uwaga 2" xfId="210"/>
    <cellStyle name="Valuta (0)_Blad2" xfId="211"/>
    <cellStyle name="Valuta_Blad2" xfId="212"/>
    <cellStyle name="Währung [0]_DIAGRAM" xfId="213"/>
    <cellStyle name="Währung_DIAGRAM" xfId="214"/>
    <cellStyle name="Warning Text" xfId="215"/>
    <cellStyle name="표준_T_A8(통계청_검증결과)" xfId="216"/>
    <cellStyle name="標準_法務省担当表（eigo ） " xfId="2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23875"/>
          <c:w val="0.9395"/>
          <c:h val="0.62975"/>
        </c:manualLayout>
      </c:layout>
      <c:barChart>
        <c:barDir val="col"/>
        <c:grouping val="clustered"/>
        <c:varyColors val="0"/>
        <c:ser>
          <c:idx val="0"/>
          <c:order val="0"/>
          <c:tx>
            <c:v>2011</c:v>
          </c:tx>
          <c:spPr>
            <a:solidFill>
              <a:srgbClr val="6769C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3"/>
              <c:pt idx="0">
                <c:v>Chine</c:v>
              </c:pt>
              <c:pt idx="1">
                <c:v>Chili</c:v>
              </c:pt>
              <c:pt idx="2">
                <c:v>Japon</c:v>
              </c:pt>
              <c:pt idx="3">
                <c:v>Israël</c:v>
              </c:pt>
              <c:pt idx="4">
                <c:v>Corée</c:v>
              </c:pt>
              <c:pt idx="5">
                <c:v>Turquie</c:v>
              </c:pt>
              <c:pt idx="6">
                <c:v>Indonésie</c:v>
              </c:pt>
              <c:pt idx="7">
                <c:v>Argentine1</c:v>
              </c:pt>
              <c:pt idx="8">
                <c:v>Royaume-Uni</c:v>
              </c:pt>
              <c:pt idx="9">
                <c:v>Brésil</c:v>
              </c:pt>
              <c:pt idx="10">
                <c:v>Irlande2</c:v>
              </c:pt>
              <c:pt idx="11">
                <c:v>Australie</c:v>
              </c:pt>
              <c:pt idx="12">
                <c:v>France</c:v>
              </c:pt>
              <c:pt idx="13">
                <c:v>Espagne</c:v>
              </c:pt>
              <c:pt idx="14">
                <c:v>Allemagne3</c:v>
              </c:pt>
              <c:pt idx="15">
                <c:v>Belgique (Fr.)</c:v>
              </c:pt>
              <c:pt idx="16">
                <c:v>Hongrie</c:v>
              </c:pt>
              <c:pt idx="17">
                <c:v>Portugal</c:v>
              </c:pt>
              <c:pt idx="18">
                <c:v>Danemark</c:v>
              </c:pt>
              <c:pt idx="19">
                <c:v>États-Unis</c:v>
              </c:pt>
              <c:pt idx="20">
                <c:v>Rép. tchèque</c:v>
              </c:pt>
              <c:pt idx="21">
                <c:v>Mexique</c:v>
              </c:pt>
              <c:pt idx="22">
                <c:v>Finlande</c:v>
              </c:pt>
              <c:pt idx="23">
                <c:v>Italie</c:v>
              </c:pt>
              <c:pt idx="24">
                <c:v>Slovénie</c:v>
              </c:pt>
              <c:pt idx="25">
                <c:v>Pologne</c:v>
              </c:pt>
              <c:pt idx="26">
                <c:v>Islande</c:v>
              </c:pt>
              <c:pt idx="27">
                <c:v>Autriche</c:v>
              </c:pt>
              <c:pt idx="28">
                <c:v>Rép. slovaque</c:v>
              </c:pt>
              <c:pt idx="29">
                <c:v>Fédération de Russie</c:v>
              </c:pt>
              <c:pt idx="30">
                <c:v>Estonie</c:v>
              </c:pt>
              <c:pt idx="31">
                <c:v>Grèce</c:v>
              </c:pt>
              <c:pt idx="32">
                <c:v>Luxembourg</c:v>
              </c:pt>
            </c:strLit>
          </c:cat>
          <c:val>
            <c:numLit>
              <c:ptCount val="33"/>
              <c:pt idx="0">
                <c:v>37.9937230713723</c:v>
              </c:pt>
              <c:pt idx="1">
                <c:v>30.4439821486681</c:v>
              </c:pt>
              <c:pt idx="2">
                <c:v>27.8889235077042</c:v>
              </c:pt>
              <c:pt idx="3">
                <c:v>27.2690418112481</c:v>
              </c:pt>
              <c:pt idx="4">
                <c:v>26.3465664508694</c:v>
              </c:pt>
              <c:pt idx="5">
                <c:v>26.0577814495822</c:v>
              </c:pt>
              <c:pt idx="6">
                <c:v>25.4358347947128</c:v>
              </c:pt>
              <c:pt idx="7">
                <c:v>25.3928704185562</c:v>
              </c:pt>
              <c:pt idx="8">
                <c:v>24.7778127405642</c:v>
              </c:pt>
              <c:pt idx="9">
                <c:v>24.1659305956414</c:v>
              </c:pt>
              <c:pt idx="10">
                <c:v>23.9148708988545</c:v>
              </c:pt>
              <c:pt idx="11">
                <c:v>23.5390245870459</c:v>
              </c:pt>
              <c:pt idx="12">
                <c:v>22.7246417971121</c:v>
              </c:pt>
              <c:pt idx="13">
                <c:v>21.256895004024</c:v>
              </c:pt>
              <c:pt idx="14">
                <c:v>21.1654430156254</c:v>
              </c:pt>
              <c:pt idx="15">
                <c:v>21.1005928724998</c:v>
              </c:pt>
              <c:pt idx="16">
                <c:v>20.895192413717</c:v>
              </c:pt>
              <c:pt idx="17">
                <c:v>20.786659705801</c:v>
              </c:pt>
              <c:pt idx="18">
                <c:v>20.407729468599</c:v>
              </c:pt>
              <c:pt idx="19">
                <c:v>20</c:v>
              </c:pt>
              <c:pt idx="20">
                <c:v>19.8730811767308</c:v>
              </c:pt>
              <c:pt idx="21">
                <c:v>19.8354379616503</c:v>
              </c:pt>
              <c:pt idx="22">
                <c:v>19.4076061595893</c:v>
              </c:pt>
              <c:pt idx="23">
                <c:v>18.9441369976818</c:v>
              </c:pt>
              <c:pt idx="24">
                <c:v>18.5340314136125</c:v>
              </c:pt>
              <c:pt idx="25">
                <c:v>18.2920792309021</c:v>
              </c:pt>
              <c:pt idx="26">
                <c:v>18.2627329192546</c:v>
              </c:pt>
              <c:pt idx="27">
                <c:v>18.2482898976765</c:v>
              </c:pt>
              <c:pt idx="28">
                <c:v>17.5172998038166</c:v>
              </c:pt>
              <c:pt idx="29">
                <c:v>17.4847634045547</c:v>
              </c:pt>
              <c:pt idx="30">
                <c:v>17.3524940617577</c:v>
              </c:pt>
              <c:pt idx="31">
                <c:v>17.087939630777498</c:v>
              </c:pt>
              <c:pt idx="32">
                <c:v>15.6831992850759</c:v>
              </c:pt>
            </c:numLit>
          </c:val>
        </c:ser>
        <c:gapWidth val="100"/>
        <c:axId val="5397412"/>
        <c:axId val="48576709"/>
      </c:barChart>
      <c:lineChart>
        <c:grouping val="standard"/>
        <c:varyColors val="0"/>
        <c:ser>
          <c:idx val="1"/>
          <c:order val="1"/>
          <c:tx>
            <c:v>2000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993366"/>
                </a:solidFill>
              </a:ln>
            </c:spPr>
          </c:marker>
          <c:cat>
            <c:strLit>
              <c:ptCount val="33"/>
              <c:pt idx="0">
                <c:v>Chine</c:v>
              </c:pt>
              <c:pt idx="1">
                <c:v>Chili</c:v>
              </c:pt>
              <c:pt idx="2">
                <c:v>Japon</c:v>
              </c:pt>
              <c:pt idx="3">
                <c:v>Israël</c:v>
              </c:pt>
              <c:pt idx="4">
                <c:v>Corée</c:v>
              </c:pt>
              <c:pt idx="5">
                <c:v>Turquie</c:v>
              </c:pt>
              <c:pt idx="6">
                <c:v>Indonésie</c:v>
              </c:pt>
              <c:pt idx="7">
                <c:v>Argentine1</c:v>
              </c:pt>
              <c:pt idx="8">
                <c:v>Royaume-Uni</c:v>
              </c:pt>
              <c:pt idx="9">
                <c:v>Brésil</c:v>
              </c:pt>
              <c:pt idx="10">
                <c:v>Irlande2</c:v>
              </c:pt>
              <c:pt idx="11">
                <c:v>Australie</c:v>
              </c:pt>
              <c:pt idx="12">
                <c:v>France</c:v>
              </c:pt>
              <c:pt idx="13">
                <c:v>Espagne</c:v>
              </c:pt>
              <c:pt idx="14">
                <c:v>Allemagne3</c:v>
              </c:pt>
              <c:pt idx="15">
                <c:v>Belgique (Fr.)</c:v>
              </c:pt>
              <c:pt idx="16">
                <c:v>Hongrie</c:v>
              </c:pt>
              <c:pt idx="17">
                <c:v>Portugal</c:v>
              </c:pt>
              <c:pt idx="18">
                <c:v>Danemark</c:v>
              </c:pt>
              <c:pt idx="19">
                <c:v>États-Unis</c:v>
              </c:pt>
              <c:pt idx="20">
                <c:v>Rép. tchèque</c:v>
              </c:pt>
              <c:pt idx="21">
                <c:v>Mexique</c:v>
              </c:pt>
              <c:pt idx="22">
                <c:v>Finlande</c:v>
              </c:pt>
              <c:pt idx="23">
                <c:v>Italie</c:v>
              </c:pt>
              <c:pt idx="24">
                <c:v>Slovénie</c:v>
              </c:pt>
              <c:pt idx="25">
                <c:v>Pologne</c:v>
              </c:pt>
              <c:pt idx="26">
                <c:v>Islande</c:v>
              </c:pt>
              <c:pt idx="27">
                <c:v>Autriche</c:v>
              </c:pt>
              <c:pt idx="28">
                <c:v>Rép. slovaque</c:v>
              </c:pt>
              <c:pt idx="29">
                <c:v>Fédération de Russie</c:v>
              </c:pt>
              <c:pt idx="30">
                <c:v>Estonie</c:v>
              </c:pt>
              <c:pt idx="31">
                <c:v>Grèce</c:v>
              </c:pt>
              <c:pt idx="32">
                <c:v>Luxembourg</c:v>
              </c:pt>
            </c:strLit>
          </c:cat>
          <c:val>
            <c:numLit>
              <c:ptCount val="1"/>
              <c:pt idx="0">
                <c:v>0</c:v>
              </c:pt>
            </c:numLit>
          </c:val>
          <c:smooth val="0"/>
        </c:ser>
        <c:axId val="5397412"/>
        <c:axId val="48576709"/>
      </c:lineChart>
      <c:catAx>
        <c:axId val="53974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8576709"/>
        <c:crosses val="autoZero"/>
        <c:auto val="1"/>
        <c:lblOffset val="100"/>
        <c:tickLblSkip val="1"/>
        <c:noMultiLvlLbl val="0"/>
      </c:catAx>
      <c:valAx>
        <c:axId val="48576709"/>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Nombre d'élèves par classe</a:t>
                </a:r>
              </a:p>
            </c:rich>
          </c:tx>
          <c:layout>
            <c:manualLayout>
              <c:xMode val="factor"/>
              <c:yMode val="factor"/>
              <c:x val="0.078"/>
              <c:y val="0.15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97412"/>
        <c:crossesAt val="1"/>
        <c:crossBetween val="between"/>
        <c:dispUnits/>
        <c:majorUnit val="10"/>
      </c:valAx>
      <c:spPr>
        <a:solidFill>
          <a:srgbClr val="BFBFBF"/>
        </a:solidFill>
        <a:ln w="3175">
          <a:noFill/>
        </a:ln>
        <a:effectLst>
          <a:outerShdw dist="35921" dir="2700000" algn="br">
            <a:prstClr val="black"/>
          </a:outerShdw>
        </a:effectLst>
      </c:spPr>
    </c:plotArea>
    <c:legend>
      <c:legendPos val="r"/>
      <c:layout>
        <c:manualLayout>
          <c:xMode val="edge"/>
          <c:yMode val="edge"/>
          <c:x val="0.328"/>
          <c:y val="0.104"/>
          <c:w val="0.32"/>
          <c:h val="0.0385"/>
        </c:manualLayout>
      </c:layout>
      <c:overlay val="0"/>
      <c:spPr>
        <a:noFill/>
        <a:ln w="12700">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0.8545</cdr:y>
    </cdr:from>
    <cdr:to>
      <cdr:x>0.992</cdr:x>
      <cdr:y>0.9835</cdr:y>
    </cdr:to>
    <cdr:sp>
      <cdr:nvSpPr>
        <cdr:cNvPr id="1" name="Text Box 1"/>
        <cdr:cNvSpPr txBox="1">
          <a:spLocks noChangeArrowheads="1"/>
        </cdr:cNvSpPr>
      </cdr:nvSpPr>
      <cdr:spPr>
        <a:xfrm>
          <a:off x="66675" y="4972050"/>
          <a:ext cx="7629525" cy="7524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Année de référence : 2010 (et non 2011).
2. Établissements publics uniquement.
3. Années de référence : 2001 (et non 2000).
Les pays sont classés par ordre décroissant de la taille moyenne des classes dans l'enseignement primaire en 2011.
Source : OCDE. Données relatives à l'Argentine, la Chine et l'Indonésie : Institut de statistique de l'UNESCO (Programme des indicateurs de l'éducation dans le monde). Données de 2011 : tableau D2.1. Données de 2000 : tableau D2.4 (disponible en ligne). Voir les notes à l'annexe 3 (www.oecd.org/edu/rse.htm).
</a:t>
          </a:r>
        </a:p>
      </cdr:txBody>
    </cdr:sp>
  </cdr:relSizeAnchor>
  <cdr:relSizeAnchor xmlns:cdr="http://schemas.openxmlformats.org/drawingml/2006/chartDrawing">
    <cdr:from>
      <cdr:x>0.18775</cdr:x>
      <cdr:y>0.00025</cdr:y>
    </cdr:from>
    <cdr:to>
      <cdr:x>0.8525</cdr:x>
      <cdr:y>0.05175</cdr:y>
    </cdr:to>
    <cdr:sp>
      <cdr:nvSpPr>
        <cdr:cNvPr id="2" name="txtChartTitle"/>
        <cdr:cNvSpPr txBox="1">
          <a:spLocks noChangeArrowheads="1"/>
        </cdr:cNvSpPr>
      </cdr:nvSpPr>
      <cdr:spPr>
        <a:xfrm>
          <a:off x="1457325" y="0"/>
          <a:ext cx="5162550" cy="304800"/>
        </a:xfrm>
        <a:prstGeom prst="rect">
          <a:avLst/>
        </a:prstGeom>
        <a:noFill/>
        <a:ln w="9525" cmpd="sng">
          <a:noFill/>
        </a:ln>
      </cdr:spPr>
      <cdr:txBody>
        <a:bodyPr vertOverflow="clip" wrap="square" lIns="0" tIns="0" rIns="0" bIns="0"/>
        <a:p>
          <a:pPr algn="ctr">
            <a:defRPr/>
          </a:pPr>
          <a:r>
            <a:rPr lang="en-US" cap="none" sz="1000" b="1" i="0" u="none" baseline="0">
              <a:solidFill>
                <a:srgbClr val="000000"/>
              </a:solidFill>
              <a:latin typeface="Arial"/>
              <a:ea typeface="Arial"/>
              <a:cs typeface="Arial"/>
            </a:rPr>
            <a:t>Graphique D2.1. Taille moyenne des classes dans l'enseignement primaire (2000,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12</xdr:col>
      <xdr:colOff>447675</xdr:colOff>
      <xdr:row>41</xdr:row>
      <xdr:rowOff>0</xdr:rowOff>
    </xdr:to>
    <xdr:graphicFrame>
      <xdr:nvGraphicFramePr>
        <xdr:cNvPr id="1" name="Chart 1"/>
        <xdr:cNvGraphicFramePr/>
      </xdr:nvGraphicFramePr>
      <xdr:xfrm>
        <a:off x="0" y="809625"/>
        <a:ext cx="7762875" cy="5829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lic\UOE\Ind2005\data2001\E9C3NA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5\data2001\E9C3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ecdshare.oecd.org/NWB/POpul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ecdshare.oecd.org/applic/uoe/ind2002/calcul_B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ecdshare.oecd.org/Applic/PISA/Publications/PISA%202000%20Initial%20Report%20-%20Knowledge%20and%20Skills%20for%20Life/PISA%20Final%20Charts%20in%20Excel/Chapter%205/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oecdshare.oecd.org/edu/Projects/eag/2012/Content/EAG2012_TC_A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oecdshare.oecd.org/PISA/EduExpend.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PPLIC\UOE\IND98\FIN95\F5_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_B6.1"/>
      <sheetName val="calcul_B6.2"/>
      <sheetName val="calcul_B6.1_enrl"/>
      <sheetName val="Calcul_B1.1"/>
      <sheetName val="Calcul_B1.1a"/>
      <sheetName val="calcul_B1.1b"/>
      <sheetName val="calcul_B1.1c"/>
      <sheetName val="calcul_B1.1d"/>
      <sheetName val="Calcul_B1.3"/>
    </sheetNames>
    <sheetDataSet>
      <sheetData sheetId="3">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_Extracted Texts_11 June"/>
      <sheetName val="Extracted Texts"/>
      <sheetName val="C_A4.6"/>
      <sheetName val="Contents French"/>
      <sheetName val="T_A4.1 French"/>
      <sheetName val="T_A4.2 French"/>
      <sheetName val="T_A4.3 French"/>
      <sheetName val="T_A4.4 French"/>
      <sheetName val="T_A4.5 French"/>
      <sheetName val="T_A4.6 French"/>
      <sheetName val="T_A4.7 (Web) French"/>
      <sheetName val="T_A4.8 (Web) French"/>
      <sheetName val="C_A4.1 French"/>
      <sheetName val="C_A4.2 French"/>
      <sheetName val="C_A4.3 French"/>
      <sheetName val="C_A4.4 French"/>
      <sheetName val="C_A4.5 French"/>
    </sheetNames>
    <sheetDataSet>
      <sheetData sheetId="7">
        <row r="5">
          <cell r="C5" t="str">
            <v>All fields</v>
          </cell>
          <cell r="D5" t="str">
            <v> Education</v>
          </cell>
          <cell r="E5" t="str">
            <v> Humanities and arts </v>
          </cell>
          <cell r="F5" t="str">
            <v> Health and welfare </v>
          </cell>
          <cell r="G5" t="str">
            <v> Social sciences, business and law </v>
          </cell>
          <cell r="H5" t="str">
            <v> Services </v>
          </cell>
          <cell r="I5" t="str">
            <v> Engineering, manufacturing and construction </v>
          </cell>
          <cell r="J5" t="str">
            <v>Sciences</v>
          </cell>
          <cell r="K5" t="str">
            <v> Life sciences</v>
          </cell>
          <cell r="L5" t="str">
            <v>Physical sciences</v>
          </cell>
          <cell r="M5" t="str">
            <v>Mathematics and statistics</v>
          </cell>
          <cell r="N5" t="str">
            <v>Computing</v>
          </cell>
          <cell r="O5" t="str">
            <v> Agriculture </v>
          </cell>
        </row>
        <row r="8">
          <cell r="A8" t="str">
            <v>Australia</v>
          </cell>
          <cell r="B8">
            <v>1</v>
          </cell>
          <cell r="C8">
            <v>56.6781969391194</v>
          </cell>
          <cell r="D8">
            <v>74.5541740674956</v>
          </cell>
          <cell r="E8">
            <v>63.8032511210762</v>
          </cell>
          <cell r="F8">
            <v>75.2676282856712</v>
          </cell>
          <cell r="G8">
            <v>53.9377860550104</v>
          </cell>
          <cell r="H8">
            <v>55.0100488084984</v>
          </cell>
          <cell r="I8">
            <v>24.3097396133494</v>
          </cell>
          <cell r="J8">
            <v>37.3119975381775</v>
          </cell>
          <cell r="K8">
            <v>55.1468832099355</v>
          </cell>
          <cell r="L8">
            <v>48.0516858469614</v>
          </cell>
          <cell r="M8">
            <v>39.8916967509025</v>
          </cell>
          <cell r="N8">
            <v>19.5739929571416</v>
          </cell>
          <cell r="O8">
            <v>55.3543714433523</v>
          </cell>
        </row>
        <row r="9">
          <cell r="A9" t="str">
            <v>Austria</v>
          </cell>
          <cell r="C9">
            <v>53.0859995461765</v>
          </cell>
          <cell r="D9">
            <v>78.6903440621532</v>
          </cell>
          <cell r="E9">
            <v>66.4172335600907</v>
          </cell>
          <cell r="F9">
            <v>66.0644631492507</v>
          </cell>
          <cell r="G9">
            <v>55.9754314126938</v>
          </cell>
          <cell r="H9">
            <v>44.4670050761421</v>
          </cell>
          <cell r="I9">
            <v>24.7274992214263</v>
          </cell>
          <cell r="J9">
            <v>34.9669603524229</v>
          </cell>
          <cell r="K9">
            <v>66.8493150684932</v>
          </cell>
          <cell r="L9">
            <v>34.9261511728931</v>
          </cell>
          <cell r="M9">
            <v>36.9829683698297</v>
          </cell>
          <cell r="N9">
            <v>15.4448105436573</v>
          </cell>
          <cell r="O9">
            <v>62.6050420168067</v>
          </cell>
        </row>
        <row r="10">
          <cell r="A10" t="str">
            <v>Belgium</v>
          </cell>
          <cell r="C10">
            <v>54.5592830806369</v>
          </cell>
          <cell r="D10">
            <v>75.8957654723127</v>
          </cell>
          <cell r="E10">
            <v>65.2916666666667</v>
          </cell>
          <cell r="F10">
            <v>65.5268113787293</v>
          </cell>
          <cell r="G10">
            <v>58.0378303447659</v>
          </cell>
          <cell r="H10">
            <v>39.1691394658754</v>
          </cell>
          <cell r="I10">
            <v>25.3516295025729</v>
          </cell>
          <cell r="J10">
            <v>35.4712362301102</v>
          </cell>
          <cell r="K10">
            <v>51.4018691588785</v>
          </cell>
          <cell r="L10">
            <v>33.2443257676903</v>
          </cell>
          <cell r="M10">
            <v>44.4444444444444</v>
          </cell>
          <cell r="N10">
            <v>10.3080568720379</v>
          </cell>
          <cell r="O10">
            <v>54.2922114837976</v>
          </cell>
        </row>
        <row r="11">
          <cell r="A11" t="str">
            <v>Canada</v>
          </cell>
          <cell r="B11">
            <v>1</v>
          </cell>
          <cell r="C11">
            <v>59.7600326220891</v>
          </cell>
          <cell r="D11">
            <v>76.7204757858963</v>
          </cell>
          <cell r="E11">
            <v>64.6201239388186</v>
          </cell>
          <cell r="F11">
            <v>83.4156430712085</v>
          </cell>
          <cell r="G11">
            <v>57.8005636505367</v>
          </cell>
          <cell r="H11">
            <v>59.615145800974</v>
          </cell>
          <cell r="I11">
            <v>23.5003715893407</v>
          </cell>
          <cell r="J11">
            <v>49.0055000172957</v>
          </cell>
          <cell r="K11">
            <v>62.6399447131997</v>
          </cell>
          <cell r="L11">
            <v>44.7993827160494</v>
          </cell>
          <cell r="M11">
            <v>42.4453595185303</v>
          </cell>
          <cell r="N11">
            <v>17.9092044981258</v>
          </cell>
          <cell r="O11">
            <v>57.4971815107103</v>
          </cell>
        </row>
        <row r="12">
          <cell r="A12" t="str">
            <v>Chile</v>
          </cell>
          <cell r="C12">
            <v>56.6328900760699</v>
          </cell>
          <cell r="D12">
            <v>72.2219308825843</v>
          </cell>
          <cell r="E12">
            <v>60.2386934673367</v>
          </cell>
          <cell r="F12">
            <v>70.0459998196086</v>
          </cell>
          <cell r="G12">
            <v>51.5459406903257</v>
          </cell>
          <cell r="H12">
            <v>52.4124256444151</v>
          </cell>
          <cell r="I12">
            <v>26.0778617083091</v>
          </cell>
          <cell r="J12">
            <v>33.0058224163028</v>
          </cell>
          <cell r="K12">
            <v>52.3870967741936</v>
          </cell>
          <cell r="L12">
            <v>41.834451901566</v>
          </cell>
          <cell r="M12">
            <v>47.6923076923077</v>
          </cell>
          <cell r="N12">
            <v>16.6040570999249</v>
          </cell>
          <cell r="O12">
            <v>47.8178368121442</v>
          </cell>
        </row>
        <row r="13">
          <cell r="A13" t="str">
            <v>Czech Republic</v>
          </cell>
          <cell r="C13">
            <v>59.2769970802613</v>
          </cell>
          <cell r="D13">
            <v>79.5806804296096</v>
          </cell>
          <cell r="E13">
            <v>71.4955928348024</v>
          </cell>
          <cell r="F13">
            <v>79.2026967609556</v>
          </cell>
          <cell r="G13">
            <v>67.336774427239</v>
          </cell>
          <cell r="H13">
            <v>42.6516736401674</v>
          </cell>
          <cell r="I13">
            <v>23.9441609977324</v>
          </cell>
          <cell r="J13">
            <v>38.5667752442997</v>
          </cell>
          <cell r="K13">
            <v>70.3517587939699</v>
          </cell>
          <cell r="L13">
            <v>46.6449776331842</v>
          </cell>
          <cell r="M13">
            <v>51.7195767195767</v>
          </cell>
          <cell r="N13">
            <v>12.4540199684708</v>
          </cell>
          <cell r="O13">
            <v>59.8629320619785</v>
          </cell>
        </row>
        <row r="14">
          <cell r="A14" t="str">
            <v>Denmark</v>
          </cell>
          <cell r="C14">
            <v>59.7355357754194</v>
          </cell>
          <cell r="D14">
            <v>74.4231236337139</v>
          </cell>
          <cell r="E14">
            <v>65.4935622317597</v>
          </cell>
          <cell r="F14">
            <v>80.1257653483369</v>
          </cell>
          <cell r="G14">
            <v>52.3217938034997</v>
          </cell>
          <cell r="H14">
            <v>23.0429988974642</v>
          </cell>
          <cell r="I14">
            <v>32.0042194092827</v>
          </cell>
          <cell r="J14">
            <v>37.2901970323522</v>
          </cell>
          <cell r="K14">
            <v>67.3618352450469</v>
          </cell>
          <cell r="L14">
            <v>38.3961117861482</v>
          </cell>
          <cell r="M14">
            <v>36.1663652802893</v>
          </cell>
          <cell r="N14">
            <v>20.8896396396396</v>
          </cell>
          <cell r="O14">
            <v>72.9452054794521</v>
          </cell>
        </row>
        <row r="15">
          <cell r="A15" t="str">
            <v>Estonia</v>
          </cell>
          <cell r="C15">
            <v>68.7756452680344</v>
          </cell>
          <cell r="D15">
            <v>97.4248927038627</v>
          </cell>
          <cell r="E15">
            <v>80.8012093726379</v>
          </cell>
          <cell r="F15">
            <v>85.3365384615385</v>
          </cell>
          <cell r="G15">
            <v>71.4064914992272</v>
          </cell>
          <cell r="H15">
            <v>68.2730923694779</v>
          </cell>
          <cell r="I15">
            <v>37.8034682080925</v>
          </cell>
          <cell r="J15">
            <v>49.5103373231774</v>
          </cell>
          <cell r="K15">
            <v>72.1254355400697</v>
          </cell>
          <cell r="L15">
            <v>51.2437810945274</v>
          </cell>
          <cell r="M15">
            <v>82.5396825396825</v>
          </cell>
          <cell r="N15">
            <v>25.2717391304348</v>
          </cell>
          <cell r="O15">
            <v>56.5420560747664</v>
          </cell>
        </row>
        <row r="16">
          <cell r="A16" t="str">
            <v>Finland</v>
          </cell>
          <cell r="C16">
            <v>59.9626645706426</v>
          </cell>
          <cell r="D16">
            <v>81.703775411423</v>
          </cell>
          <cell r="E16">
            <v>74.2702068358516</v>
          </cell>
          <cell r="F16">
            <v>86.4115954385591</v>
          </cell>
          <cell r="G16">
            <v>66.3883445514186</v>
          </cell>
          <cell r="H16">
            <v>76.3960396039604</v>
          </cell>
          <cell r="I16">
            <v>21.4840873762579</v>
          </cell>
          <cell r="J16">
            <v>46.3023314113813</v>
          </cell>
          <cell r="K16">
            <v>76.1783439490446</v>
          </cell>
          <cell r="L16">
            <v>50.3482587064677</v>
          </cell>
          <cell r="M16">
            <v>47.5054229934924</v>
          </cell>
          <cell r="N16">
            <v>28.3995186522262</v>
          </cell>
          <cell r="O16">
            <v>55.3267681289167</v>
          </cell>
        </row>
        <row r="17">
          <cell r="A17" t="str">
            <v>France</v>
          </cell>
          <cell r="B17">
            <v>1</v>
          </cell>
          <cell r="C17">
            <v>54.543944925617794</v>
          </cell>
          <cell r="D17">
            <v>76.43230828123006</v>
          </cell>
          <cell r="E17">
            <v>71.7631478060851</v>
          </cell>
          <cell r="F17">
            <v>60.18614503988823</v>
          </cell>
          <cell r="G17">
            <v>60.47747400847131</v>
          </cell>
          <cell r="H17">
            <v>42.45498713918263</v>
          </cell>
          <cell r="I17">
            <v>30.054277778786282</v>
          </cell>
          <cell r="J17">
            <v>37.62302078071382</v>
          </cell>
          <cell r="K17">
            <v>62.712933753943226</v>
          </cell>
          <cell r="L17">
            <v>38.701684836471756</v>
          </cell>
          <cell r="M17">
            <v>36.14586105935587</v>
          </cell>
          <cell r="N17">
            <v>15.808016633937855</v>
          </cell>
          <cell r="O17">
            <v>54.80874316939891</v>
          </cell>
        </row>
        <row r="18">
          <cell r="A18" t="str">
            <v>Germany</v>
          </cell>
          <cell r="C18">
            <v>55.3190262977087</v>
          </cell>
          <cell r="D18">
            <v>73.6693382655158</v>
          </cell>
          <cell r="E18">
            <v>73.0748131017049</v>
          </cell>
          <cell r="F18">
            <v>69.4441452116773</v>
          </cell>
          <cell r="G18">
            <v>53.4710867896827</v>
          </cell>
          <cell r="H18">
            <v>55.0656755931168</v>
          </cell>
          <cell r="I18">
            <v>21.9603813033772</v>
          </cell>
          <cell r="J18">
            <v>44.3046412798933</v>
          </cell>
          <cell r="K18">
            <v>67.439571929393</v>
          </cell>
          <cell r="L18">
            <v>42.7240826582333</v>
          </cell>
          <cell r="M18">
            <v>61.362774110327</v>
          </cell>
          <cell r="N18">
            <v>15.3348729792148</v>
          </cell>
          <cell r="O18">
            <v>54.140127388535</v>
          </cell>
        </row>
        <row r="19">
          <cell r="A19" t="str">
            <v>Greece</v>
          </cell>
          <cell r="C19">
            <v>61.8011511116127</v>
          </cell>
          <cell r="D19">
            <v>76.1300992282249</v>
          </cell>
          <cell r="E19">
            <v>78.1790630130067</v>
          </cell>
          <cell r="F19">
            <v>59.3776282590412</v>
          </cell>
          <cell r="G19">
            <v>64.5407973865914</v>
          </cell>
          <cell r="H19" t="str">
            <v>n</v>
          </cell>
          <cell r="I19">
            <v>40.6982990152193</v>
          </cell>
          <cell r="J19">
            <v>47.6083032490975</v>
          </cell>
          <cell r="K19">
            <v>69.1091954022989</v>
          </cell>
          <cell r="L19">
            <v>49.2581602373887</v>
          </cell>
          <cell r="M19">
            <v>47.9459459459459</v>
          </cell>
          <cell r="N19">
            <v>38.5096153846154</v>
          </cell>
          <cell r="O19">
            <v>47.6417910447761</v>
          </cell>
        </row>
        <row r="20">
          <cell r="A20" t="str">
            <v>Hungary</v>
          </cell>
          <cell r="C20">
            <v>63.4970416114326</v>
          </cell>
          <cell r="D20">
            <v>80.2286978974548</v>
          </cell>
          <cell r="E20">
            <v>73.3921523101927</v>
          </cell>
          <cell r="F20">
            <v>78.0501602866302</v>
          </cell>
          <cell r="G20">
            <v>67.8769435991496</v>
          </cell>
          <cell r="H20">
            <v>60.5565371024735</v>
          </cell>
          <cell r="I20">
            <v>22.6028519914768</v>
          </cell>
          <cell r="J20">
            <v>39.3973719981876</v>
          </cell>
          <cell r="K20">
            <v>70.1732673267327</v>
          </cell>
          <cell r="L20">
            <v>47.7557027225901</v>
          </cell>
          <cell r="M20">
            <v>54.7337278106509</v>
          </cell>
          <cell r="N20">
            <v>17.7056050288109</v>
          </cell>
          <cell r="O20">
            <v>48.9195678271308</v>
          </cell>
        </row>
        <row r="21">
          <cell r="A21" t="str">
            <v>Iceland</v>
          </cell>
          <cell r="C21">
            <v>66.9582604348913</v>
          </cell>
          <cell r="D21">
            <v>83.8422391857506</v>
          </cell>
          <cell r="E21">
            <v>68.7979539641944</v>
          </cell>
          <cell r="F21">
            <v>87.6006441223833</v>
          </cell>
          <cell r="G21">
            <v>59.0457256461233</v>
          </cell>
          <cell r="H21">
            <v>69.7674418604651</v>
          </cell>
          <cell r="I21">
            <v>40.3225806451613</v>
          </cell>
          <cell r="J21">
            <v>47.8927203065134</v>
          </cell>
          <cell r="K21">
            <v>73.4513274336283</v>
          </cell>
          <cell r="L21">
            <v>43.3962264150943</v>
          </cell>
          <cell r="M21">
            <v>23.0769230769231</v>
          </cell>
          <cell r="N21">
            <v>18.8405797101449</v>
          </cell>
          <cell r="O21">
            <v>63.1578947368421</v>
          </cell>
        </row>
        <row r="22">
          <cell r="A22" t="str">
            <v>Ireland</v>
          </cell>
          <cell r="C22">
            <v>57.4475601678075</v>
          </cell>
          <cell r="D22">
            <v>76.1496014714899</v>
          </cell>
          <cell r="E22">
            <v>61.6120460584588</v>
          </cell>
          <cell r="F22">
            <v>80.2515386673802</v>
          </cell>
          <cell r="G22">
            <v>54.4224838800112</v>
          </cell>
          <cell r="H22">
            <v>52.1604938271605</v>
          </cell>
          <cell r="I22">
            <v>20.6556625401192</v>
          </cell>
          <cell r="J22">
            <v>42.005218039508</v>
          </cell>
          <cell r="K22">
            <v>59.8066298342541</v>
          </cell>
          <cell r="L22">
            <v>44.3965517241379</v>
          </cell>
          <cell r="M22">
            <v>30.757341576507</v>
          </cell>
          <cell r="N22">
            <v>21.8984179850125</v>
          </cell>
          <cell r="O22">
            <v>52.8255528255528</v>
          </cell>
        </row>
        <row r="23">
          <cell r="A23" t="str">
            <v>Israel</v>
          </cell>
          <cell r="C23">
            <v>57.4028367393951</v>
          </cell>
          <cell r="D23">
            <v>81.1163143905835</v>
          </cell>
          <cell r="E23">
            <v>59.4945240101095</v>
          </cell>
          <cell r="F23">
            <v>76.8516727905628</v>
          </cell>
          <cell r="G23">
            <v>56.2182741116751</v>
          </cell>
          <cell r="H23">
            <v>72.6890756302521</v>
          </cell>
          <cell r="I23">
            <v>26.2716049382716</v>
          </cell>
          <cell r="J23">
            <v>44.0506329113924</v>
          </cell>
          <cell r="K23">
            <v>62.8405538186691</v>
          </cell>
          <cell r="L23">
            <v>40.1807723911257</v>
          </cell>
          <cell r="M23">
            <v>37.3525557011796</v>
          </cell>
          <cell r="N23">
            <v>25.1465416178195</v>
          </cell>
          <cell r="O23">
            <v>54.1554959785523</v>
          </cell>
        </row>
        <row r="24">
          <cell r="A24" t="str">
            <v>Italy</v>
          </cell>
          <cell r="C24">
            <v>59.3653491996033</v>
          </cell>
          <cell r="D24">
            <v>91.47753952105181</v>
          </cell>
          <cell r="E24">
            <v>74.31888036764047</v>
          </cell>
          <cell r="F24">
            <v>67.9216120848036</v>
          </cell>
          <cell r="G24">
            <v>57.961712495649145</v>
          </cell>
          <cell r="H24">
            <v>50.27266028002948</v>
          </cell>
          <cell r="I24">
            <v>32.71493627555854</v>
          </cell>
          <cell r="J24">
            <v>52.40045362903226</v>
          </cell>
          <cell r="K24">
            <v>70.87213114754098</v>
          </cell>
          <cell r="L24">
            <v>40.72411729503291</v>
          </cell>
          <cell r="M24">
            <v>53.40855665256229</v>
          </cell>
          <cell r="N24">
            <v>14.974802015838733</v>
          </cell>
          <cell r="O24">
            <v>32.98097251585624</v>
          </cell>
        </row>
        <row r="25">
          <cell r="A25" t="str">
            <v>Japan</v>
          </cell>
          <cell r="C25">
            <v>41.6248613261487</v>
          </cell>
          <cell r="D25">
            <v>59.3850580317956</v>
          </cell>
          <cell r="E25">
            <v>68.7900179138362</v>
          </cell>
          <cell r="F25">
            <v>56.356943489341</v>
          </cell>
          <cell r="G25">
            <v>35.313630880579</v>
          </cell>
          <cell r="H25">
            <v>90.2440542896277</v>
          </cell>
          <cell r="I25">
            <v>11.0670882084206</v>
          </cell>
          <cell r="J25">
            <v>25.6107249255214</v>
          </cell>
          <cell r="K25" t="str">
            <v>m</v>
          </cell>
          <cell r="L25" t="str">
            <v>m</v>
          </cell>
          <cell r="M25" t="str">
            <v>m</v>
          </cell>
          <cell r="N25" t="str">
            <v>m</v>
          </cell>
          <cell r="O25">
            <v>38.3943839438394</v>
          </cell>
        </row>
        <row r="26">
          <cell r="A26" t="str">
            <v>Korea</v>
          </cell>
          <cell r="C26">
            <v>47.2158815449257</v>
          </cell>
          <cell r="D26">
            <v>71.1025076545459</v>
          </cell>
          <cell r="E26">
            <v>66.6466428200857</v>
          </cell>
          <cell r="F26">
            <v>64.9866694011485</v>
          </cell>
          <cell r="G26">
            <v>43.4616243104493</v>
          </cell>
          <cell r="H26">
            <v>34.270146257528</v>
          </cell>
          <cell r="I26">
            <v>23.3204676399843</v>
          </cell>
          <cell r="J26">
            <v>39.2166203519915</v>
          </cell>
          <cell r="K26">
            <v>48.3673638092089</v>
          </cell>
          <cell r="L26">
            <v>46.8930914704747</v>
          </cell>
          <cell r="M26">
            <v>54.796573875803</v>
          </cell>
          <cell r="N26">
            <v>20.8607021517554</v>
          </cell>
          <cell r="O26">
            <v>39.436366900018</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v>
          </cell>
          <cell r="D28">
            <v>72.9046517249715</v>
          </cell>
          <cell r="E28">
            <v>58.3149536832819</v>
          </cell>
          <cell r="F28">
            <v>65.6748458600634</v>
          </cell>
          <cell r="G28">
            <v>59.2214973654243</v>
          </cell>
          <cell r="H28">
            <v>25.0344510794672</v>
          </cell>
          <cell r="I28">
            <v>28.4890608956638</v>
          </cell>
          <cell r="J28">
            <v>48.0155585968451</v>
          </cell>
          <cell r="K28">
            <v>59.2261306532663</v>
          </cell>
          <cell r="L28">
            <v>40.3478260869565</v>
          </cell>
          <cell r="M28">
            <v>44.20410427066</v>
          </cell>
          <cell r="N28">
            <v>41.7262901507079</v>
          </cell>
          <cell r="O28">
            <v>35.3577148958889</v>
          </cell>
        </row>
        <row r="29">
          <cell r="A29" t="str">
            <v>Netherlands</v>
          </cell>
          <cell r="C29">
            <v>56.7048840076894</v>
          </cell>
          <cell r="D29">
            <v>79.74157559198542</v>
          </cell>
          <cell r="E29">
            <v>57.349826315343556</v>
          </cell>
          <cell r="F29">
            <v>74.67417670517618</v>
          </cell>
          <cell r="G29">
            <v>53.33170064695197</v>
          </cell>
          <cell r="H29">
            <v>53.19711891812435</v>
          </cell>
          <cell r="I29">
            <v>19.50746558076401</v>
          </cell>
          <cell r="J29">
            <v>22.655374268277495</v>
          </cell>
          <cell r="K29">
            <v>62.34626300851467</v>
          </cell>
          <cell r="L29">
            <v>24.223107569721115</v>
          </cell>
          <cell r="M29">
            <v>31.9693094629156</v>
          </cell>
          <cell r="N29">
            <v>10.936170212765957</v>
          </cell>
          <cell r="O29">
            <v>55.15088449531738</v>
          </cell>
        </row>
        <row r="30">
          <cell r="A30" t="str">
            <v>New Zealand</v>
          </cell>
          <cell r="C30">
            <v>60.6247598924318</v>
          </cell>
          <cell r="D30">
            <v>80.7149404216315</v>
          </cell>
          <cell r="E30">
            <v>63.9335180055402</v>
          </cell>
          <cell r="F30">
            <v>79.1743360504865</v>
          </cell>
          <cell r="G30">
            <v>56.6929615361096</v>
          </cell>
          <cell r="H30">
            <v>52.9761904761905</v>
          </cell>
          <cell r="I30">
            <v>30.1983365323097</v>
          </cell>
          <cell r="J30">
            <v>44.3094514918706</v>
          </cell>
          <cell r="K30">
            <v>58.9233954451346</v>
          </cell>
          <cell r="L30">
            <v>45.8041958041958</v>
          </cell>
          <cell r="M30">
            <v>47.8011472275335</v>
          </cell>
          <cell r="N30">
            <v>23.5525576166386</v>
          </cell>
          <cell r="O30">
            <v>55.1204819277108</v>
          </cell>
        </row>
        <row r="31">
          <cell r="A31" t="str">
            <v>Norway</v>
          </cell>
          <cell r="C31">
            <v>60.8619173262973</v>
          </cell>
          <cell r="D31">
            <v>74.8823082763857</v>
          </cell>
          <cell r="E31">
            <v>58.6728395061728</v>
          </cell>
          <cell r="F31">
            <v>82.5074272133096</v>
          </cell>
          <cell r="G31">
            <v>55.7378535170413</v>
          </cell>
          <cell r="H31">
            <v>45.9924690693921</v>
          </cell>
          <cell r="I31">
            <v>26.6765578635015</v>
          </cell>
          <cell r="J31">
            <v>36.1670395227442</v>
          </cell>
          <cell r="K31">
            <v>74.6644295302013</v>
          </cell>
          <cell r="L31">
            <v>38.4928716904277</v>
          </cell>
          <cell r="M31">
            <v>31.0526315789474</v>
          </cell>
          <cell r="N31">
            <v>19.7153024911032</v>
          </cell>
          <cell r="O31">
            <v>57.8181818181818</v>
          </cell>
        </row>
        <row r="32">
          <cell r="A32" t="str">
            <v>Poland</v>
          </cell>
          <cell r="C32">
            <v>65.6692860013266</v>
          </cell>
          <cell r="D32">
            <v>80.18204980685461</v>
          </cell>
          <cell r="E32">
            <v>76.12613511625587</v>
          </cell>
          <cell r="F32">
            <v>74.87045686761057</v>
          </cell>
          <cell r="G32">
            <v>68.57365063382451</v>
          </cell>
          <cell r="H32">
            <v>55.562435500515996</v>
          </cell>
          <cell r="I32">
            <v>33.32854190998113</v>
          </cell>
          <cell r="J32">
            <v>45.37954955588366</v>
          </cell>
          <cell r="K32">
            <v>73.1456862565325</v>
          </cell>
          <cell r="L32">
            <v>65.31024895741186</v>
          </cell>
          <cell r="M32">
            <v>66.29001883239172</v>
          </cell>
          <cell r="N32">
            <v>15.988463555322497</v>
          </cell>
          <cell r="O32">
            <v>56.22051614096753</v>
          </cell>
        </row>
        <row r="33">
          <cell r="A33" t="str">
            <v>Portugal</v>
          </cell>
          <cell r="C33">
            <v>60.1115511467101</v>
          </cell>
          <cell r="D33">
            <v>84.7228348772239</v>
          </cell>
          <cell r="E33">
            <v>61.1179931867451</v>
          </cell>
          <cell r="F33">
            <v>78.2762619788805</v>
          </cell>
          <cell r="G33">
            <v>62.6002440725244</v>
          </cell>
          <cell r="H33">
            <v>45.6031128404669</v>
          </cell>
          <cell r="I33">
            <v>30.873880752412</v>
          </cell>
          <cell r="J33">
            <v>54.2428960685091</v>
          </cell>
          <cell r="K33">
            <v>69.625578460244</v>
          </cell>
          <cell r="L33">
            <v>49.2393915132106</v>
          </cell>
          <cell r="M33">
            <v>60.2298850574713</v>
          </cell>
          <cell r="N33">
            <v>23.6768802228412</v>
          </cell>
          <cell r="O33">
            <v>58.0286168521463</v>
          </cell>
        </row>
        <row r="34">
          <cell r="A34" t="str">
            <v>Slovak Republic</v>
          </cell>
          <cell r="C34">
            <v>64.1988602043228</v>
          </cell>
          <cell r="D34">
            <v>78.1707548963681</v>
          </cell>
          <cell r="E34">
            <v>69.2149609535553</v>
          </cell>
          <cell r="F34">
            <v>83.6696742199876</v>
          </cell>
          <cell r="G34">
            <v>68.7658564530649</v>
          </cell>
          <cell r="H34">
            <v>44.28603756506</v>
          </cell>
          <cell r="I34">
            <v>31.4053779807204</v>
          </cell>
          <cell r="J34">
            <v>42.8971193415638</v>
          </cell>
          <cell r="K34">
            <v>69.8103266596417</v>
          </cell>
          <cell r="L34">
            <v>53.0497592295345</v>
          </cell>
          <cell r="M34">
            <v>54.9295774647887</v>
          </cell>
          <cell r="N34">
            <v>11.7364746945899</v>
          </cell>
          <cell r="O34">
            <v>47.0628415300546</v>
          </cell>
        </row>
        <row r="35">
          <cell r="A35" t="str">
            <v>Slovenia</v>
          </cell>
          <cell r="C35">
            <v>65.0948320863059</v>
          </cell>
          <cell r="D35">
            <v>84.0174672489083</v>
          </cell>
          <cell r="E35">
            <v>77.4740810556079</v>
          </cell>
          <cell r="F35">
            <v>77.0451770451771</v>
          </cell>
          <cell r="G35">
            <v>69.0180586907449</v>
          </cell>
          <cell r="H35">
            <v>58.6278586278586</v>
          </cell>
          <cell r="I35">
            <v>32.8309305373526</v>
          </cell>
          <cell r="J35">
            <v>49.6947496947497</v>
          </cell>
          <cell r="K35">
            <v>72.89972899729</v>
          </cell>
          <cell r="L35">
            <v>44.6808510638298</v>
          </cell>
          <cell r="M35">
            <v>52.9411764705882</v>
          </cell>
          <cell r="N35">
            <v>13.3928571428571</v>
          </cell>
          <cell r="O35">
            <v>63.6085626911315</v>
          </cell>
        </row>
        <row r="36">
          <cell r="A36" t="str">
            <v>Spain</v>
          </cell>
          <cell r="C36">
            <v>59.3933630109267</v>
          </cell>
          <cell r="D36">
            <v>75.6362469452741</v>
          </cell>
          <cell r="E36">
            <v>64.5702005730659</v>
          </cell>
          <cell r="F36">
            <v>76.2938318546684</v>
          </cell>
          <cell r="G36">
            <v>60.1635361045234</v>
          </cell>
          <cell r="H36">
            <v>55.8844881826248</v>
          </cell>
          <cell r="I36">
            <v>33.8530560248138</v>
          </cell>
          <cell r="J36">
            <v>41.0208187543737</v>
          </cell>
          <cell r="K36">
            <v>66.8882280916565</v>
          </cell>
          <cell r="L36">
            <v>51.2901429366995</v>
          </cell>
          <cell r="M36">
            <v>51.0625737898465</v>
          </cell>
          <cell r="N36">
            <v>19.0438247011952</v>
          </cell>
          <cell r="O36">
            <v>48.8316831683168</v>
          </cell>
        </row>
        <row r="37">
          <cell r="A37" t="str">
            <v>Sweden</v>
          </cell>
          <cell r="C37">
            <v>63.6854899027674</v>
          </cell>
          <cell r="D37">
            <v>79.6675603217158</v>
          </cell>
          <cell r="E37">
            <v>62.3437045652806</v>
          </cell>
          <cell r="F37">
            <v>82.7069185772877</v>
          </cell>
          <cell r="G37">
            <v>60.9494292841485</v>
          </cell>
          <cell r="H37">
            <v>51.523178807947</v>
          </cell>
          <cell r="I37">
            <v>29.3517406962785</v>
          </cell>
          <cell r="J37">
            <v>46.9844357976654</v>
          </cell>
          <cell r="K37">
            <v>66.1300309597523</v>
          </cell>
          <cell r="L37">
            <v>48.3451536643026</v>
          </cell>
          <cell r="M37">
            <v>36.1990950226244</v>
          </cell>
          <cell r="N37">
            <v>24.4243421052632</v>
          </cell>
          <cell r="O37">
            <v>63.5542168674699</v>
          </cell>
        </row>
        <row r="38">
          <cell r="A38" t="str">
            <v>Switzerland</v>
          </cell>
          <cell r="C38">
            <v>50.6576659507006</v>
          </cell>
          <cell r="D38">
            <v>71.7790328273914</v>
          </cell>
          <cell r="E38">
            <v>62.1674237508112</v>
          </cell>
          <cell r="F38">
            <v>68.4210526315789</v>
          </cell>
          <cell r="G38">
            <v>46.864523220665</v>
          </cell>
          <cell r="H38">
            <v>51.6129032258064</v>
          </cell>
          <cell r="I38">
            <v>19.5349688758696</v>
          </cell>
          <cell r="J38">
            <v>34.3964473153008</v>
          </cell>
          <cell r="K38">
            <v>52.8910529519172</v>
          </cell>
          <cell r="L38">
            <v>32.2895277207392</v>
          </cell>
          <cell r="M38">
            <v>31.8295739348371</v>
          </cell>
          <cell r="N38">
            <v>8.19502074688797</v>
          </cell>
          <cell r="O38">
            <v>71.0227272727273</v>
          </cell>
        </row>
        <row r="39">
          <cell r="A39" t="str">
            <v>Turkey</v>
          </cell>
          <cell r="C39">
            <v>46.0680177305172</v>
          </cell>
          <cell r="D39">
            <v>57.0149473529195</v>
          </cell>
          <cell r="E39">
            <v>58.0125705372299</v>
          </cell>
          <cell r="F39">
            <v>60.6336127290808</v>
          </cell>
          <cell r="G39">
            <v>42.4864514788814</v>
          </cell>
          <cell r="H39">
            <v>31.6625044595077</v>
          </cell>
          <cell r="I39">
            <v>28.0844268555162</v>
          </cell>
          <cell r="J39">
            <v>44.8195253377709</v>
          </cell>
          <cell r="K39">
            <v>60.9020799252162</v>
          </cell>
          <cell r="L39">
            <v>43.2617281572103</v>
          </cell>
          <cell r="M39">
            <v>49.0855457227139</v>
          </cell>
          <cell r="N39">
            <v>23.3482495393525</v>
          </cell>
          <cell r="O39">
            <v>33.2883915329648</v>
          </cell>
        </row>
        <row r="40">
          <cell r="A40" t="str">
            <v>United Kingdom</v>
          </cell>
          <cell r="C40">
            <v>55.2341197885246</v>
          </cell>
          <cell r="D40">
            <v>75.8638927269021</v>
          </cell>
          <cell r="E40">
            <v>62.2001391778423</v>
          </cell>
          <cell r="F40">
            <v>74.0446329802729</v>
          </cell>
          <cell r="G40">
            <v>54.3342182802916</v>
          </cell>
          <cell r="H40">
            <v>61.1757286466319</v>
          </cell>
          <cell r="I40">
            <v>22.5566691432321</v>
          </cell>
          <cell r="J40">
            <v>37.5248576552184</v>
          </cell>
          <cell r="K40">
            <v>50.8105018809281</v>
          </cell>
          <cell r="L40">
            <v>42.5794402966099</v>
          </cell>
          <cell r="M40">
            <v>40.3175867963059</v>
          </cell>
          <cell r="N40">
            <v>18.7129908545387</v>
          </cell>
          <cell r="O40">
            <v>65.8166820382493</v>
          </cell>
        </row>
        <row r="41">
          <cell r="A41" t="str">
            <v>United States</v>
          </cell>
          <cell r="C41">
            <v>57.6896278657194</v>
          </cell>
          <cell r="D41">
            <v>77.7728038491373</v>
          </cell>
          <cell r="E41">
            <v>58.899584394691</v>
          </cell>
          <cell r="F41">
            <v>79.3239110784799</v>
          </cell>
          <cell r="G41">
            <v>54.3576940535633</v>
          </cell>
          <cell r="H41">
            <v>55.0081209003395</v>
          </cell>
          <cell r="I41">
            <v>21.6664711326633</v>
          </cell>
          <cell r="J41">
            <v>43.5029522808569</v>
          </cell>
          <cell r="K41">
            <v>57.9391359945033</v>
          </cell>
          <cell r="L41">
            <v>39.3769018982756</v>
          </cell>
          <cell r="M41">
            <v>41.6107671138631</v>
          </cell>
          <cell r="N41">
            <v>21.0750579124465</v>
          </cell>
          <cell r="O41">
            <v>50.5825766057138</v>
          </cell>
        </row>
        <row r="43">
          <cell r="A43" t="str">
            <v>OECD average</v>
          </cell>
          <cell r="C43">
            <v>58.01882868499106</v>
          </cell>
          <cell r="D43">
            <v>77.38848282558678</v>
          </cell>
          <cell r="E43">
            <v>66.63329430956904</v>
          </cell>
          <cell r="F43">
            <v>74.23456414723557</v>
          </cell>
          <cell r="G43">
            <v>57.595102572147226</v>
          </cell>
          <cell r="H43">
            <v>50.808037563234656</v>
          </cell>
          <cell r="I43">
            <v>27.188747658903562</v>
          </cell>
          <cell r="J43">
            <v>41.610655779363654</v>
          </cell>
          <cell r="K43">
            <v>64.23181330385312</v>
          </cell>
          <cell r="L43">
            <v>43.806583217661306</v>
          </cell>
          <cell r="M43">
            <v>45.890346151993676</v>
          </cell>
          <cell r="N43">
            <v>19.733083587978726</v>
          </cell>
          <cell r="O43">
            <v>53.64147209634143</v>
          </cell>
        </row>
        <row r="44">
          <cell r="A44" t="str">
            <v>EU21 country mean</v>
          </cell>
          <cell r="C44">
            <v>59.873129239176365</v>
          </cell>
          <cell r="D44">
            <v>79.99042743966375</v>
          </cell>
          <cell r="E44">
            <v>69.32533075512971</v>
          </cell>
          <cell r="F44">
            <v>74.97401151579261</v>
          </cell>
          <cell r="G44">
            <v>61.3976929182237</v>
          </cell>
          <cell r="H44">
            <v>49.018513104213994</v>
          </cell>
          <cell r="I44">
            <v>28.385456812272828</v>
          </cell>
          <cell r="J44">
            <v>42.292332385320876</v>
          </cell>
          <cell r="K44">
            <v>66.80193157321126</v>
          </cell>
          <cell r="L44">
            <v>44.85410004330428</v>
          </cell>
          <cell r="M44">
            <v>48.88259451997982</v>
          </cell>
          <cell r="N44">
            <v>18.745555916163525</v>
          </cell>
          <cell r="O44">
            <v>55.558248690031064</v>
          </cell>
        </row>
        <row r="45">
          <cell r="A45" t="str">
            <v>Other G20</v>
          </cell>
        </row>
        <row r="46">
          <cell r="A46" t="str">
            <v>Argentina</v>
          </cell>
          <cell r="B46">
            <v>1</v>
          </cell>
          <cell r="C46">
            <v>59.7119568971472</v>
          </cell>
          <cell r="D46">
            <v>79.973195481524</v>
          </cell>
          <cell r="E46">
            <v>71.4441813877254</v>
          </cell>
          <cell r="F46">
            <v>67.6513542219862</v>
          </cell>
          <cell r="G46">
            <v>60.7287069208376</v>
          </cell>
          <cell r="H46">
            <v>46.7600700525394</v>
          </cell>
          <cell r="I46">
            <v>31.8125430737422</v>
          </cell>
          <cell r="J46">
            <v>50.3267973856209</v>
          </cell>
          <cell r="K46">
            <v>71.1206896551724</v>
          </cell>
          <cell r="L46">
            <v>60.1589103291714</v>
          </cell>
          <cell r="M46">
            <v>69.2073170731707</v>
          </cell>
          <cell r="N46">
            <v>27.1752085816448</v>
          </cell>
          <cell r="O46">
            <v>38.2529059528003</v>
          </cell>
        </row>
        <row r="47">
          <cell r="A47" t="str">
            <v>Brazil</v>
          </cell>
          <cell r="C47">
            <v>62.8288332805553</v>
          </cell>
          <cell r="D47">
            <v>76.78321858199934</v>
          </cell>
          <cell r="E47">
            <v>52.444172529825636</v>
          </cell>
          <cell r="F47">
            <v>77.20509072760329</v>
          </cell>
          <cell r="G47">
            <v>57.019682181428564</v>
          </cell>
          <cell r="H47">
            <v>71.40395068275221</v>
          </cell>
          <cell r="I47">
            <v>28.343626934085087</v>
          </cell>
          <cell r="J47">
            <v>37.75339038467006</v>
          </cell>
          <cell r="K47">
            <v>71.9794074385375</v>
          </cell>
          <cell r="L47">
            <v>45.068594734890624</v>
          </cell>
          <cell r="M47">
            <v>45.70273003033367</v>
          </cell>
          <cell r="N47">
            <v>18.39456205894562</v>
          </cell>
          <cell r="O47">
            <v>40.66263255646756</v>
          </cell>
        </row>
        <row r="48">
          <cell r="A48" t="str">
            <v>China</v>
          </cell>
          <cell r="C48">
            <v>46.8072503130489</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B50">
            <v>1</v>
          </cell>
          <cell r="C50">
            <v>53.0637995720468</v>
          </cell>
          <cell r="D50">
            <v>55.489229172073706</v>
          </cell>
          <cell r="E50">
            <v>52.29866318878382</v>
          </cell>
          <cell r="F50">
            <v>53.26804123711341</v>
          </cell>
          <cell r="G50">
            <v>55.161132152035705</v>
          </cell>
          <cell r="H50" t="str">
            <v>n</v>
          </cell>
          <cell r="I50">
            <v>50.73463414634146</v>
          </cell>
          <cell r="J50">
            <v>52.82508857105367</v>
          </cell>
          <cell r="K50" t="str">
            <v>n</v>
          </cell>
          <cell r="L50">
            <v>52.97691373025516</v>
          </cell>
          <cell r="M50">
            <v>52.32258729014316</v>
          </cell>
          <cell r="N50">
            <v>53.01631377993752</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62.17950158423407</v>
          </cell>
          <cell r="D52">
            <v>50.64195037507213</v>
          </cell>
          <cell r="E52">
            <v>71.82745659566851</v>
          </cell>
          <cell r="F52">
            <v>58.10987573577502</v>
          </cell>
          <cell r="G52" t="str">
            <v>n</v>
          </cell>
          <cell r="H52">
            <v>3.5687732342007434</v>
          </cell>
          <cell r="I52">
            <v>50.21834061135371</v>
          </cell>
          <cell r="J52">
            <v>73.41227727196559</v>
          </cell>
          <cell r="K52">
            <v>81.32139549243593</v>
          </cell>
          <cell r="L52">
            <v>75.34751297940043</v>
          </cell>
          <cell r="M52">
            <v>79.01320361362058</v>
          </cell>
          <cell r="N52">
            <v>59.392138939670936</v>
          </cell>
          <cell r="O52">
            <v>23.958333333333336</v>
          </cell>
        </row>
        <row r="53">
          <cell r="A53" t="str">
            <v>South Africa</v>
          </cell>
          <cell r="C53">
            <v>58.1102379088892</v>
          </cell>
          <cell r="D53">
            <v>73.312195499188</v>
          </cell>
          <cell r="E53">
            <v>63.0891538898353</v>
          </cell>
          <cell r="F53">
            <v>73.3123507705665</v>
          </cell>
          <cell r="G53">
            <v>57.8849396666886</v>
          </cell>
          <cell r="H53">
            <v>70.4235463029433</v>
          </cell>
          <cell r="I53">
            <v>26.9516486380816</v>
          </cell>
          <cell r="J53">
            <v>46.4665278842993</v>
          </cell>
          <cell r="K53">
            <v>64.9464459591042</v>
          </cell>
          <cell r="L53">
            <v>48.7788331071913</v>
          </cell>
          <cell r="M53">
            <v>37.5595238095238</v>
          </cell>
          <cell r="N53">
            <v>34.2740286298569</v>
          </cell>
          <cell r="O53">
            <v>45.8974358974359</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10">
        <row r="8">
          <cell r="A8" t="str">
            <v>Australia</v>
          </cell>
          <cell r="B8">
            <v>1</v>
          </cell>
          <cell r="C8">
            <v>415.25962031462075</v>
          </cell>
          <cell r="D8">
            <v>577.459037458809</v>
          </cell>
          <cell r="E8">
            <v>208.26405622947308</v>
          </cell>
          <cell r="F8">
            <v>1804.4881660013843</v>
          </cell>
          <cell r="G8">
            <v>2194.758393822923</v>
          </cell>
          <cell r="H8">
            <v>1306.4333186048311</v>
          </cell>
          <cell r="I8">
            <v>2219.7477863160047</v>
          </cell>
          <cell r="J8">
            <v>2772.2174312817324</v>
          </cell>
          <cell r="K8">
            <v>1514.6973748343044</v>
          </cell>
        </row>
        <row r="9">
          <cell r="A9" t="str">
            <v>Austria</v>
          </cell>
          <cell r="C9">
            <v>550.662287606536</v>
          </cell>
          <cell r="D9">
            <v>948.7477087009406</v>
          </cell>
          <cell r="E9">
            <v>105.09941901712267</v>
          </cell>
          <cell r="F9">
            <v>1342.4443117456526</v>
          </cell>
          <cell r="G9">
            <v>1793.851609476984</v>
          </cell>
          <cell r="H9">
            <v>837.2001610645599</v>
          </cell>
          <cell r="I9">
            <v>1893.1065993521888</v>
          </cell>
          <cell r="J9">
            <v>2742.599318177925</v>
          </cell>
          <cell r="K9">
            <v>942.2995800816826</v>
          </cell>
        </row>
        <row r="10">
          <cell r="A10" t="str">
            <v>Belgium</v>
          </cell>
          <cell r="C10">
            <v>334.72989711134403</v>
          </cell>
          <cell r="D10">
            <v>583.1970911375881</v>
          </cell>
          <cell r="E10">
            <v>58.35319994549659</v>
          </cell>
          <cell r="F10">
            <v>1150.7461361035755</v>
          </cell>
          <cell r="G10">
            <v>1560.8697848086617</v>
          </cell>
          <cell r="H10">
            <v>694.5546461045146</v>
          </cell>
          <cell r="I10">
            <v>1485.4760332149197</v>
          </cell>
          <cell r="J10">
            <v>2144.0668759462496</v>
          </cell>
          <cell r="K10">
            <v>752.9078460500112</v>
          </cell>
        </row>
        <row r="11">
          <cell r="A11" t="str">
            <v>Canada</v>
          </cell>
          <cell r="B11">
            <v>1</v>
          </cell>
          <cell r="C11">
            <v>793.4836403629365</v>
          </cell>
          <cell r="D11">
            <v>1252.7484088159488</v>
          </cell>
          <cell r="E11">
            <v>290.512126274555</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v>
          </cell>
          <cell r="D12">
            <v>1262.5078864663049</v>
          </cell>
          <cell r="E12">
            <v>248.52567321980544</v>
          </cell>
          <cell r="F12">
            <v>747.4662815544111</v>
          </cell>
          <cell r="G12">
            <v>920.3706057058602</v>
          </cell>
          <cell r="H12">
            <v>501.98999763820956</v>
          </cell>
          <cell r="I12">
            <v>1590.9253261235613</v>
          </cell>
          <cell r="J12">
            <v>2182.878492172165</v>
          </cell>
          <cell r="K12">
            <v>750.515670858015</v>
          </cell>
        </row>
        <row r="13">
          <cell r="A13" t="str">
            <v>Czech Republic</v>
          </cell>
          <cell r="C13">
            <v>60.92323992840115</v>
          </cell>
          <cell r="D13">
            <v>66.84483285540578</v>
          </cell>
          <cell r="E13">
            <v>51.37506946119086</v>
          </cell>
          <cell r="F13">
            <v>1872.0050087090535</v>
          </cell>
          <cell r="G13">
            <v>2131.6218975349343</v>
          </cell>
          <cell r="H13">
            <v>1453.3902303490358</v>
          </cell>
          <cell r="I13">
            <v>1932.9282486374545</v>
          </cell>
          <cell r="J13">
            <v>2198.46673039034</v>
          </cell>
          <cell r="K13">
            <v>1504.765299810227</v>
          </cell>
        </row>
        <row r="14">
          <cell r="A14" t="str">
            <v>Denmark</v>
          </cell>
          <cell r="C14">
            <v>301.83649666371474</v>
          </cell>
          <cell r="D14">
            <v>294.38148887932937</v>
          </cell>
          <cell r="E14">
            <v>309.8016356266684</v>
          </cell>
          <cell r="F14">
            <v>1684.4608019990787</v>
          </cell>
          <cell r="G14">
            <v>2137.305402989975</v>
          </cell>
          <cell r="H14">
            <v>1200.6289563676478</v>
          </cell>
          <cell r="I14">
            <v>1986.2972986627933</v>
          </cell>
          <cell r="J14">
            <v>2431.686891869304</v>
          </cell>
          <cell r="K14">
            <v>1510.4305919943163</v>
          </cell>
        </row>
        <row r="15">
          <cell r="A15" t="str">
            <v>Estonia</v>
          </cell>
          <cell r="C15">
            <v>406.5915153601239</v>
          </cell>
          <cell r="D15">
            <v>570.7415676896857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v>
          </cell>
          <cell r="H16">
            <v>1879.4117647058822</v>
          </cell>
          <cell r="I16">
            <v>3053.1073446327687</v>
          </cell>
          <cell r="J16">
            <v>4006.484641638225</v>
          </cell>
          <cell r="K16">
            <v>1879.4117647058822</v>
          </cell>
        </row>
        <row r="17">
          <cell r="A17" t="str">
            <v>France</v>
          </cell>
          <cell r="B17">
            <v>1</v>
          </cell>
          <cell r="C17">
            <v>913.1209134653501</v>
          </cell>
          <cell r="D17">
            <v>1390.4202517732322</v>
          </cell>
          <cell r="E17">
            <v>374.2113915355915</v>
          </cell>
          <cell r="F17">
            <v>1862.8713191614017</v>
          </cell>
          <cell r="G17">
            <v>2321.353573865295</v>
          </cell>
          <cell r="H17">
            <v>1345.2078051668075</v>
          </cell>
          <cell r="I17">
            <v>2775.992232626752</v>
          </cell>
          <cell r="J17">
            <v>3711.7738256385273</v>
          </cell>
          <cell r="K17">
            <v>1719.419196702399</v>
          </cell>
        </row>
        <row r="18">
          <cell r="A18" t="str">
            <v>Germany</v>
          </cell>
          <cell r="C18">
            <v>240.61921143159566</v>
          </cell>
          <cell r="D18">
            <v>419.066339066339</v>
          </cell>
          <cell r="E18">
            <v>32.396788990825684</v>
          </cell>
          <cell r="F18">
            <v>1699.4442974331832</v>
          </cell>
          <cell r="G18">
            <v>2067.5184275184274</v>
          </cell>
          <cell r="H18">
            <v>1269.954128440367</v>
          </cell>
          <cell r="I18">
            <v>1940.063508864779</v>
          </cell>
          <cell r="J18">
            <v>2486.584766584767</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v>
          </cell>
          <cell r="D20">
            <v>82.04642921859586</v>
          </cell>
          <cell r="E20">
            <v>30.277676338573755</v>
          </cell>
          <cell r="F20">
            <v>1022.1976812687501</v>
          </cell>
          <cell r="G20">
            <v>1241.09905302649</v>
          </cell>
          <cell r="H20">
            <v>720.6549223181142</v>
          </cell>
          <cell r="I20">
            <v>1082.4699173492659</v>
          </cell>
          <cell r="J20">
            <v>1323.145482245086</v>
          </cell>
          <cell r="K20">
            <v>750.9325986566881</v>
          </cell>
        </row>
        <row r="21">
          <cell r="A21" t="str">
            <v>Iceland</v>
          </cell>
          <cell r="C21">
            <v>26.665193898627653</v>
          </cell>
          <cell r="D21">
            <v>33.325927571650745</v>
          </cell>
          <cell r="E21">
            <v>19.05020252722749</v>
          </cell>
          <cell r="F21">
            <v>1875.451970870145</v>
          </cell>
          <cell r="G21">
            <v>1988.4470117751607</v>
          </cell>
          <cell r="H21">
            <v>1746.2685649958535</v>
          </cell>
          <cell r="I21">
            <v>1902.117164768773</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2468.800868149756</v>
          </cell>
          <cell r="J22">
            <v>3492.462311557789</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v>
          </cell>
          <cell r="E25">
            <v>133.38403041825094</v>
          </cell>
          <cell r="F25">
            <v>1241.9935431799838</v>
          </cell>
          <cell r="G25">
            <v>1857.7699859747547</v>
          </cell>
          <cell r="H25">
            <v>407.3003802281368</v>
          </cell>
          <cell r="I25">
            <v>1599.822437449556</v>
          </cell>
          <cell r="J25">
            <v>2381.178120617111</v>
          </cell>
          <cell r="K25">
            <v>540.6844106463878</v>
          </cell>
        </row>
        <row r="26">
          <cell r="A26" t="str">
            <v>Korea</v>
          </cell>
          <cell r="C26">
            <v>1022.6346849419378</v>
          </cell>
          <cell r="D26">
            <v>1295.024549918167</v>
          </cell>
          <cell r="E26">
            <v>644.0400363967243</v>
          </cell>
          <cell r="F26">
            <v>2420.902341519132</v>
          </cell>
          <cell r="G26">
            <v>2995.31914893617</v>
          </cell>
          <cell r="H26">
            <v>1622.5204731574158</v>
          </cell>
          <cell r="I26">
            <v>3443.5370264610697</v>
          </cell>
          <cell r="J26">
            <v>4290.343698854337</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v>
          </cell>
          <cell r="F28">
            <v>957.6705410969654</v>
          </cell>
          <cell r="G28">
            <v>1045.3356847482364</v>
          </cell>
          <cell r="H28">
            <v>822.1245386803319</v>
          </cell>
          <cell r="I28">
            <v>1092.2200577933288</v>
          </cell>
          <cell r="J28">
            <v>1204.8923619557283</v>
          </cell>
          <cell r="K28">
            <v>918.0085094379539</v>
          </cell>
        </row>
        <row r="29">
          <cell r="A29" t="str">
            <v>Netherlands</v>
          </cell>
          <cell r="C29">
            <v>4.88235294117647</v>
          </cell>
          <cell r="D29">
            <v>8.863636363636363</v>
          </cell>
          <cell r="E29">
            <v>0.6097560975609756</v>
          </cell>
          <cell r="F29">
            <v>1079</v>
          </cell>
          <cell r="G29">
            <v>1649.0909090909092</v>
          </cell>
          <cell r="H29">
            <v>467.1951219512195</v>
          </cell>
          <cell r="I29">
            <v>1083.8823529411764</v>
          </cell>
          <cell r="J29">
            <v>1657.9545454545453</v>
          </cell>
          <cell r="K29">
            <v>467.80487804878044</v>
          </cell>
        </row>
        <row r="30">
          <cell r="A30" t="str">
            <v>New Zealand</v>
          </cell>
          <cell r="C30">
            <v>882.0992092020128</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1173.55051386465</v>
          </cell>
          <cell r="G31">
            <v>1544.6824224519944</v>
          </cell>
          <cell r="H31">
            <v>763.1686402613312</v>
          </cell>
          <cell r="I31">
            <v>1173.938336242001</v>
          </cell>
          <cell r="J31">
            <v>1545.4209748892174</v>
          </cell>
          <cell r="K31">
            <v>763.1686402613312</v>
          </cell>
        </row>
        <row r="32">
          <cell r="A32" t="str">
            <v>Poland</v>
          </cell>
          <cell r="C32" t="str">
            <v>a</v>
          </cell>
          <cell r="D32" t="str">
            <v>a</v>
          </cell>
          <cell r="E32" t="str">
            <v>a</v>
          </cell>
          <cell r="F32">
            <v>2090.7544441609252</v>
          </cell>
          <cell r="G32">
            <v>2323.806593068431</v>
          </cell>
          <cell r="H32">
            <v>1802.6722457324902</v>
          </cell>
          <cell r="I32">
            <v>2090.7544441609252</v>
          </cell>
          <cell r="J32">
            <v>2323.806593068431</v>
          </cell>
          <cell r="K32">
            <v>1802.6722457324902</v>
          </cell>
        </row>
        <row r="33">
          <cell r="A33" t="str">
            <v>Portugal</v>
          </cell>
          <cell r="C33" t="str">
            <v>n</v>
          </cell>
          <cell r="D33" t="str">
            <v>n</v>
          </cell>
          <cell r="E33">
            <v>0.5140507196710076</v>
          </cell>
          <cell r="F33">
            <v>1574.6857879471481</v>
          </cell>
          <cell r="G33">
            <v>1871.9586374695864</v>
          </cell>
          <cell r="H33">
            <v>1239.71898560658</v>
          </cell>
          <cell r="I33">
            <v>1575.1691911053822</v>
          </cell>
          <cell r="J33">
            <v>1872.4148418491488</v>
          </cell>
          <cell r="K33">
            <v>1240.233036326251</v>
          </cell>
        </row>
        <row r="34">
          <cell r="A34" t="str">
            <v>Slovak Republic</v>
          </cell>
          <cell r="C34">
            <v>6.5804449834628045</v>
          </cell>
          <cell r="D34">
            <v>8.175240230093454</v>
          </cell>
          <cell r="E34" t="str">
            <v>n</v>
          </cell>
          <cell r="F34">
            <v>2437.8253159665696</v>
          </cell>
          <cell r="G34">
            <v>2697.5655585040627</v>
          </cell>
          <cell r="H34">
            <v>2078.703408293301</v>
          </cell>
          <cell r="I34">
            <v>2444.4057609500323</v>
          </cell>
          <cell r="J34">
            <v>2705.740798734156</v>
          </cell>
          <cell r="K34">
            <v>2083.0788583721505</v>
          </cell>
        </row>
        <row r="35">
          <cell r="A35" t="str">
            <v>Slovenia</v>
          </cell>
          <cell r="C35">
            <v>725.726828020465</v>
          </cell>
          <cell r="D35">
            <v>1191.1484368202791</v>
          </cell>
          <cell r="E35">
            <v>214.84049310257117</v>
          </cell>
          <cell r="F35">
            <v>938.1639535325194</v>
          </cell>
          <cell r="G35">
            <v>1098.639476065944</v>
          </cell>
          <cell r="H35">
            <v>762.0123739731821</v>
          </cell>
          <cell r="I35">
            <v>1663.8907815529844</v>
          </cell>
          <cell r="J35">
            <v>2289.7879128862232</v>
          </cell>
          <cell r="K35">
            <v>976.8528670757532</v>
          </cell>
        </row>
        <row r="36">
          <cell r="A36" t="str">
            <v>Spain</v>
          </cell>
          <cell r="C36">
            <v>484.4828970611851</v>
          </cell>
          <cell r="D36">
            <v>773.7983176824079</v>
          </cell>
          <cell r="E36">
            <v>154.10149027836303</v>
          </cell>
          <cell r="F36">
            <v>1183.8164445158181</v>
          </cell>
          <cell r="G36">
            <v>1407.0771802730565</v>
          </cell>
          <cell r="H36">
            <v>928.8656513625771</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1512.922252010724</v>
          </cell>
          <cell r="G37">
            <v>1848.7697539507901</v>
          </cell>
          <cell r="H37">
            <v>1124.8266296809986</v>
          </cell>
          <cell r="I37">
            <v>1768.3646112600534</v>
          </cell>
          <cell r="J37">
            <v>2198.0396079215843</v>
          </cell>
          <cell r="K37">
            <v>1271.8446601941746</v>
          </cell>
        </row>
        <row r="38">
          <cell r="A38" t="str">
            <v>Switzerland</v>
          </cell>
          <cell r="C38">
            <v>731.0055214246831</v>
          </cell>
          <cell r="D38">
            <v>1238.830432980494</v>
          </cell>
          <cell r="E38">
            <v>126.27622925148762</v>
          </cell>
          <cell r="F38">
            <v>1191.2004867270805</v>
          </cell>
          <cell r="G38">
            <v>1608.501810485033</v>
          </cell>
          <cell r="H38">
            <v>694.2687128092703</v>
          </cell>
          <cell r="I38">
            <v>1922.2060081517636</v>
          </cell>
          <cell r="J38">
            <v>2847.332243465527</v>
          </cell>
          <cell r="K38">
            <v>820.5449420607579</v>
          </cell>
        </row>
        <row r="39">
          <cell r="A39" t="str">
            <v>Turkey</v>
          </cell>
          <cell r="C39">
            <v>886.2029646522235</v>
          </cell>
          <cell r="D39">
            <v>888.2514196201292</v>
          </cell>
          <cell r="E39">
            <v>880.722891566265</v>
          </cell>
          <cell r="F39">
            <v>770.3107183580388</v>
          </cell>
          <cell r="G39">
            <v>678.3434501664382</v>
          </cell>
          <cell r="H39">
            <v>1016.34363541121</v>
          </cell>
          <cell r="I39">
            <v>1656.5136830102624</v>
          </cell>
          <cell r="J39">
            <v>1566.5948697865674</v>
          </cell>
          <cell r="K39">
            <v>1897.0665269774752</v>
          </cell>
        </row>
        <row r="40">
          <cell r="A40" t="str">
            <v>United Kingdom</v>
          </cell>
          <cell r="C40">
            <v>397.00661729951156</v>
          </cell>
          <cell r="D40">
            <v>552.4248271889401</v>
          </cell>
          <cell r="E40">
            <v>209.31547826086953</v>
          </cell>
          <cell r="F40">
            <v>2102.88577280605</v>
          </cell>
          <cell r="G40">
            <v>2642.0604838709673</v>
          </cell>
          <cell r="H40">
            <v>1451.7502608695652</v>
          </cell>
          <cell r="I40">
            <v>2499.892390105562</v>
          </cell>
          <cell r="J40">
            <v>3194.485311059908</v>
          </cell>
          <cell r="K40">
            <v>1661.0657391304346</v>
          </cell>
        </row>
        <row r="41">
          <cell r="A41" t="str">
            <v>United States</v>
          </cell>
          <cell r="C41">
            <v>293.01994773231</v>
          </cell>
          <cell r="D41">
            <v>458.1733708277295</v>
          </cell>
          <cell r="E41">
            <v>98.25535289452814</v>
          </cell>
          <cell r="F41">
            <v>1240.9242780111813</v>
          </cell>
          <cell r="G41">
            <v>1500.3912458735788</v>
          </cell>
          <cell r="H41">
            <v>934.9361978227957</v>
          </cell>
          <cell r="I41">
            <v>1533.9442257434914</v>
          </cell>
          <cell r="J41">
            <v>1958.564616701308</v>
          </cell>
          <cell r="K41">
            <v>1033.191550717324</v>
          </cell>
        </row>
        <row r="43">
          <cell r="A43" t="str">
            <v>OECD average</v>
          </cell>
          <cell r="C43">
            <v>408.221939020538</v>
          </cell>
          <cell r="D43">
            <v>594.0947248206725</v>
          </cell>
          <cell r="E43">
            <v>187.87196410916286</v>
          </cell>
          <cell r="F43">
            <v>1549.106285180222</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57"/>
  <sheetViews>
    <sheetView tabSelected="1" zoomScalePageLayoutView="0" workbookViewId="0" topLeftCell="A1">
      <selection activeCell="A1" sqref="A1"/>
    </sheetView>
  </sheetViews>
  <sheetFormatPr defaultColWidth="9.140625" defaultRowHeight="12.75"/>
  <cols>
    <col min="1" max="1" width="4.57421875" style="0" customWidth="1"/>
    <col min="2" max="2" width="11.7109375" style="0" customWidth="1"/>
    <col min="3" max="3" width="11.00390625" style="0" customWidth="1"/>
    <col min="4" max="4" width="6.421875" style="0" customWidth="1"/>
    <col min="5" max="5" width="5.28125" style="0" customWidth="1"/>
    <col min="12" max="12" width="15.57421875" style="0" customWidth="1"/>
    <col min="13" max="13" width="16.421875" style="0" customWidth="1"/>
    <col min="14" max="14" width="19.421875" style="0" customWidth="1"/>
    <col min="17" max="17" width="15.8515625" style="0" customWidth="1"/>
  </cols>
  <sheetData>
    <row r="1" s="56" customFormat="1" ht="12.75">
      <c r="A1" s="57" t="s">
        <v>106</v>
      </c>
    </row>
    <row r="2" spans="1:2" s="56" customFormat="1" ht="12.75">
      <c r="A2" s="56" t="s">
        <v>107</v>
      </c>
      <c r="B2" s="56" t="s">
        <v>108</v>
      </c>
    </row>
    <row r="3" s="56" customFormat="1" ht="12.75">
      <c r="A3" s="56" t="s">
        <v>109</v>
      </c>
    </row>
    <row r="4" s="56" customFormat="1" ht="12.75">
      <c r="A4" s="56" t="s">
        <v>110</v>
      </c>
    </row>
    <row r="5" s="56" customFormat="1" ht="12.75"/>
    <row r="7" spans="6:11" ht="12.75">
      <c r="F7" s="1" t="s">
        <v>0</v>
      </c>
      <c r="G7" s="1"/>
      <c r="H7" s="1"/>
      <c r="I7" s="1" t="s">
        <v>1</v>
      </c>
      <c r="J7" s="1"/>
      <c r="K7" s="1"/>
    </row>
    <row r="8" spans="6:11" ht="12.75">
      <c r="F8" s="2">
        <v>2011</v>
      </c>
      <c r="G8" s="3">
        <v>2000</v>
      </c>
      <c r="I8" s="4">
        <v>2011</v>
      </c>
      <c r="J8" s="4">
        <v>2000</v>
      </c>
      <c r="K8" s="1"/>
    </row>
    <row r="9" spans="1:16" ht="30.75">
      <c r="A9" s="5" t="s">
        <v>2</v>
      </c>
      <c r="B9" s="5" t="s">
        <v>3</v>
      </c>
      <c r="C9" s="5" t="s">
        <v>4</v>
      </c>
      <c r="D9" s="6" t="s">
        <v>5</v>
      </c>
      <c r="E9" s="7" t="s">
        <v>6</v>
      </c>
      <c r="F9" s="2">
        <v>2011</v>
      </c>
      <c r="G9" s="7">
        <v>2000</v>
      </c>
      <c r="H9" t="s">
        <v>7</v>
      </c>
      <c r="I9" s="8">
        <v>2011</v>
      </c>
      <c r="J9" s="9">
        <v>2000</v>
      </c>
      <c r="K9" t="s">
        <v>8</v>
      </c>
      <c r="L9" s="10" t="s">
        <v>9</v>
      </c>
      <c r="M9" s="10" t="s">
        <v>10</v>
      </c>
      <c r="O9" s="11" t="s">
        <v>11</v>
      </c>
      <c r="P9" s="11" t="s">
        <v>12</v>
      </c>
    </row>
    <row r="10" spans="1:16" ht="12.75">
      <c r="A10" s="12">
        <v>38</v>
      </c>
      <c r="B10" s="13" t="s">
        <v>13</v>
      </c>
      <c r="C10" s="14" t="s">
        <v>14</v>
      </c>
      <c r="D10" s="15" t="s">
        <v>102</v>
      </c>
      <c r="E10" s="16"/>
      <c r="F10" s="17">
        <v>37.99372307137231</v>
      </c>
      <c r="G10" s="18"/>
      <c r="H10" s="19">
        <v>21.24809687079953</v>
      </c>
      <c r="I10" s="20">
        <v>52.90042335729853</v>
      </c>
      <c r="J10" s="18"/>
      <c r="K10" s="21">
        <v>23.30627748859934</v>
      </c>
      <c r="L10" s="22" t="str">
        <f>CONCATENATE(B10,E10)</f>
        <v>China</v>
      </c>
      <c r="M10" s="22" t="str">
        <f>CONCATENATE(C10,E10)</f>
        <v>Chine</v>
      </c>
      <c r="O10" s="23"/>
      <c r="P10" s="23"/>
    </row>
    <row r="11" spans="1:16" ht="12.75">
      <c r="A11" s="12">
        <v>6</v>
      </c>
      <c r="B11" s="24" t="s">
        <v>15</v>
      </c>
      <c r="C11" s="25" t="s">
        <v>16</v>
      </c>
      <c r="D11" s="15" t="s">
        <v>102</v>
      </c>
      <c r="E11" s="26"/>
      <c r="F11" s="17">
        <v>30.443982148668123</v>
      </c>
      <c r="G11" s="27">
        <v>34.63</v>
      </c>
      <c r="H11" s="19">
        <v>21.24809687079953</v>
      </c>
      <c r="I11" s="20">
        <v>31.25121886941626</v>
      </c>
      <c r="J11" s="28">
        <v>34.97</v>
      </c>
      <c r="K11" s="21">
        <v>23.30627748859934</v>
      </c>
      <c r="L11" s="22" t="str">
        <f>CONCATENATE(B11,E11)</f>
        <v>Chile</v>
      </c>
      <c r="M11" s="22" t="str">
        <f>CONCATENATE(C11,E11)</f>
        <v>Chili</v>
      </c>
      <c r="O11" s="23">
        <f>F11-G11</f>
        <v>-4.186017851331879</v>
      </c>
      <c r="P11" s="23">
        <f>I11-J11</f>
        <v>-3.7187811305837393</v>
      </c>
    </row>
    <row r="12" spans="1:16" ht="12.75">
      <c r="A12" s="12">
        <v>19</v>
      </c>
      <c r="B12" s="24" t="s">
        <v>17</v>
      </c>
      <c r="C12" s="25" t="s">
        <v>18</v>
      </c>
      <c r="D12" s="15" t="s">
        <v>102</v>
      </c>
      <c r="E12" s="29"/>
      <c r="F12" s="17">
        <v>27.88892350770426</v>
      </c>
      <c r="G12" s="27">
        <v>28.96260832394202</v>
      </c>
      <c r="H12" s="19">
        <v>21.24809687079953</v>
      </c>
      <c r="I12" s="20">
        <v>32.71917947957045</v>
      </c>
      <c r="J12" s="28">
        <v>34.68981698347345</v>
      </c>
      <c r="K12" s="21">
        <v>23.30627748859934</v>
      </c>
      <c r="L12" s="22" t="str">
        <f aca="true" t="shared" si="0" ref="L12:L42">CONCATENATE(B12,E12)</f>
        <v>Japan</v>
      </c>
      <c r="M12" s="22" t="str">
        <f aca="true" t="shared" si="1" ref="M12:M42">CONCATENATE(C12,E12)</f>
        <v>Japon</v>
      </c>
      <c r="O12" s="23">
        <f>F12-G12</f>
        <v>-1.073684816237762</v>
      </c>
      <c r="P12" s="23">
        <f>I12-J12</f>
        <v>-1.9706375039029993</v>
      </c>
    </row>
    <row r="13" spans="1:16" ht="12.75">
      <c r="A13" s="12">
        <v>17</v>
      </c>
      <c r="B13" s="24" t="s">
        <v>19</v>
      </c>
      <c r="C13" s="25" t="s">
        <v>20</v>
      </c>
      <c r="D13" s="15" t="s">
        <v>102</v>
      </c>
      <c r="E13" s="29"/>
      <c r="F13" s="17">
        <v>27.269041811248155</v>
      </c>
      <c r="G13" s="27">
        <v>26.71258540886048</v>
      </c>
      <c r="H13" s="19">
        <v>21.24809687079953</v>
      </c>
      <c r="I13" s="20">
        <v>28.679260580509162</v>
      </c>
      <c r="J13" s="28">
        <v>31.603149606299212</v>
      </c>
      <c r="K13" s="21">
        <v>23.30627748859934</v>
      </c>
      <c r="L13" s="22" t="str">
        <f>CONCATENATE(B13,E13)</f>
        <v>Israel</v>
      </c>
      <c r="M13" s="22" t="str">
        <f>CONCATENATE(C13,E13)</f>
        <v>Israël</v>
      </c>
      <c r="O13" s="23">
        <f>F13-G13</f>
        <v>0.5564564023876741</v>
      </c>
      <c r="P13" s="23">
        <f>I13-J13</f>
        <v>-2.92388902579005</v>
      </c>
    </row>
    <row r="14" spans="1:16" ht="12.75">
      <c r="A14" s="12">
        <v>20</v>
      </c>
      <c r="B14" s="24" t="s">
        <v>21</v>
      </c>
      <c r="C14" s="25" t="s">
        <v>22</v>
      </c>
      <c r="D14" s="15" t="s">
        <v>102</v>
      </c>
      <c r="E14" s="29"/>
      <c r="F14" s="17">
        <v>26.346566450869403</v>
      </c>
      <c r="G14" s="27">
        <v>36.543697747727165</v>
      </c>
      <c r="H14" s="19">
        <v>21.24809687079953</v>
      </c>
      <c r="I14" s="20">
        <v>33.96858386555821</v>
      </c>
      <c r="J14" s="28">
        <v>38.48996548374429</v>
      </c>
      <c r="K14" s="21">
        <v>23.30627748859934</v>
      </c>
      <c r="L14" s="22" t="str">
        <f t="shared" si="0"/>
        <v>Korea</v>
      </c>
      <c r="M14" s="22" t="str">
        <f t="shared" si="1"/>
        <v>Corée</v>
      </c>
      <c r="O14" s="23">
        <f>F14-G14</f>
        <v>-10.197131296857762</v>
      </c>
      <c r="P14" s="23">
        <f>I14-J14</f>
        <v>-4.5213816181860835</v>
      </c>
    </row>
    <row r="15" spans="1:16" ht="12.75">
      <c r="A15" s="12">
        <v>33</v>
      </c>
      <c r="B15" s="24" t="s">
        <v>23</v>
      </c>
      <c r="C15" s="25" t="s">
        <v>24</v>
      </c>
      <c r="D15" s="15" t="s">
        <v>102</v>
      </c>
      <c r="E15" s="26"/>
      <c r="F15" s="17">
        <v>26.057781449582222</v>
      </c>
      <c r="G15" s="17">
        <v>30.598371836097343</v>
      </c>
      <c r="H15" s="30">
        <v>21.24809687079953</v>
      </c>
      <c r="I15" s="20" t="s">
        <v>103</v>
      </c>
      <c r="J15" s="20" t="s">
        <v>103</v>
      </c>
      <c r="K15" s="31">
        <v>23.30627748859934</v>
      </c>
      <c r="L15" s="22" t="str">
        <f t="shared" si="0"/>
        <v>Turkey</v>
      </c>
      <c r="M15" s="22" t="str">
        <f t="shared" si="1"/>
        <v>Turquie</v>
      </c>
      <c r="O15" s="23">
        <f aca="true" t="shared" si="2" ref="O15:O53">F15-G15</f>
        <v>-4.54059038651512</v>
      </c>
      <c r="P15" s="23" t="e">
        <f aca="true" t="shared" si="3" ref="P15:P53">I15-J15</f>
        <v>#VALUE!</v>
      </c>
    </row>
    <row r="16" spans="1:16" ht="12.75">
      <c r="A16" s="12">
        <v>40</v>
      </c>
      <c r="B16" s="13" t="s">
        <v>25</v>
      </c>
      <c r="C16" s="14" t="s">
        <v>26</v>
      </c>
      <c r="D16" s="15" t="s">
        <v>102</v>
      </c>
      <c r="E16" s="32"/>
      <c r="F16" s="33">
        <v>25.43583479471282</v>
      </c>
      <c r="G16" s="34"/>
      <c r="H16" s="19">
        <v>21.24809687079953</v>
      </c>
      <c r="I16" s="20">
        <v>33.35893909407042</v>
      </c>
      <c r="J16" s="34"/>
      <c r="K16" s="21">
        <v>23.30627748859934</v>
      </c>
      <c r="L16" s="22" t="str">
        <f>CONCATENATE(B16,E16)</f>
        <v>Indonesia</v>
      </c>
      <c r="M16" s="22" t="str">
        <f>CONCATENATE(C16,E16)</f>
        <v>Indonésie</v>
      </c>
      <c r="O16" s="23"/>
      <c r="P16" s="23"/>
    </row>
    <row r="17" spans="1:16" ht="12.75">
      <c r="A17" s="12">
        <v>36</v>
      </c>
      <c r="B17" s="35" t="s">
        <v>27</v>
      </c>
      <c r="C17" s="36" t="s">
        <v>28</v>
      </c>
      <c r="D17" s="15">
        <v>1</v>
      </c>
      <c r="E17" s="26">
        <v>1</v>
      </c>
      <c r="F17" s="33">
        <v>25.392870418556242</v>
      </c>
      <c r="G17" s="34"/>
      <c r="H17" s="19">
        <v>21.24809687079953</v>
      </c>
      <c r="I17" s="20">
        <v>28.4290181694829</v>
      </c>
      <c r="J17" s="37" t="s">
        <v>104</v>
      </c>
      <c r="K17" s="21">
        <v>23.30627748859934</v>
      </c>
      <c r="L17" s="22" t="str">
        <f t="shared" si="0"/>
        <v>Argentina1</v>
      </c>
      <c r="M17" s="22" t="str">
        <f t="shared" si="1"/>
        <v>Argentine1</v>
      </c>
      <c r="O17" s="23"/>
      <c r="P17" s="23" t="e">
        <f t="shared" si="3"/>
        <v>#VALUE!</v>
      </c>
    </row>
    <row r="18" spans="1:16" ht="12.75">
      <c r="A18" s="12">
        <v>34</v>
      </c>
      <c r="B18" s="24" t="s">
        <v>29</v>
      </c>
      <c r="C18" s="25" t="s">
        <v>30</v>
      </c>
      <c r="D18" s="15" t="s">
        <v>102</v>
      </c>
      <c r="E18" s="29"/>
      <c r="F18" s="27">
        <v>24.77781274056426</v>
      </c>
      <c r="G18" s="27">
        <v>25.904545454545456</v>
      </c>
      <c r="H18" s="19">
        <v>21.24809687079953</v>
      </c>
      <c r="I18" s="20">
        <v>19.54173010280279</v>
      </c>
      <c r="J18" s="28">
        <v>23.33877551020408</v>
      </c>
      <c r="K18" s="21">
        <v>23.30627748859934</v>
      </c>
      <c r="L18" s="22" t="str">
        <f t="shared" si="0"/>
        <v>United Kingdom</v>
      </c>
      <c r="M18" s="22" t="str">
        <f t="shared" si="1"/>
        <v>Royaume-Uni</v>
      </c>
      <c r="O18" s="23">
        <f t="shared" si="2"/>
        <v>-1.1267327139811947</v>
      </c>
      <c r="P18" s="23">
        <f t="shared" si="3"/>
        <v>-3.7970454074012885</v>
      </c>
    </row>
    <row r="19" spans="1:16" ht="12.75">
      <c r="A19" s="12">
        <v>37</v>
      </c>
      <c r="B19" s="38" t="s">
        <v>31</v>
      </c>
      <c r="C19" s="39" t="s">
        <v>32</v>
      </c>
      <c r="D19" s="15" t="s">
        <v>102</v>
      </c>
      <c r="E19" s="29"/>
      <c r="F19" s="17">
        <v>24.165930595641473</v>
      </c>
      <c r="G19" s="27">
        <v>25.8</v>
      </c>
      <c r="H19" s="19">
        <v>21.24809687079953</v>
      </c>
      <c r="I19" s="20">
        <v>28.66242807707271</v>
      </c>
      <c r="J19" s="28">
        <v>33.6</v>
      </c>
      <c r="K19" s="21">
        <v>23.30627748859934</v>
      </c>
      <c r="L19" s="22" t="str">
        <f t="shared" si="0"/>
        <v>Brazil</v>
      </c>
      <c r="M19" s="22" t="str">
        <f t="shared" si="1"/>
        <v>Brésil</v>
      </c>
      <c r="O19" s="23">
        <f t="shared" si="2"/>
        <v>-1.6340694043585273</v>
      </c>
      <c r="P19" s="23">
        <f t="shared" si="3"/>
        <v>-4.93757192292729</v>
      </c>
    </row>
    <row r="20" spans="1:16" ht="12.75">
      <c r="A20" s="12">
        <v>16</v>
      </c>
      <c r="B20" s="24" t="s">
        <v>33</v>
      </c>
      <c r="C20" s="25" t="s">
        <v>34</v>
      </c>
      <c r="D20" s="15" t="s">
        <v>102</v>
      </c>
      <c r="E20" s="29">
        <v>2</v>
      </c>
      <c r="F20" s="18">
        <v>23.91487089885459</v>
      </c>
      <c r="G20" s="34">
        <v>24.828367725481105</v>
      </c>
      <c r="H20" s="19">
        <v>21.24809687079953</v>
      </c>
      <c r="I20" s="37" t="s">
        <v>104</v>
      </c>
      <c r="J20" s="40">
        <v>22.688777621451628</v>
      </c>
      <c r="K20" s="21">
        <v>23.30627748859934</v>
      </c>
      <c r="L20" s="22" t="str">
        <f t="shared" si="0"/>
        <v>Ireland2</v>
      </c>
      <c r="M20" s="22" t="str">
        <f t="shared" si="1"/>
        <v>Irlande2</v>
      </c>
      <c r="O20" s="23">
        <f t="shared" si="2"/>
        <v>-0.9134968266265133</v>
      </c>
      <c r="P20" s="23" t="e">
        <f t="shared" si="3"/>
        <v>#VALUE!</v>
      </c>
    </row>
    <row r="21" spans="1:16" ht="12.75">
      <c r="A21" s="12">
        <v>1</v>
      </c>
      <c r="B21" s="24" t="s">
        <v>35</v>
      </c>
      <c r="C21" s="25" t="s">
        <v>36</v>
      </c>
      <c r="D21" s="15" t="s">
        <v>102</v>
      </c>
      <c r="E21" s="29"/>
      <c r="F21" s="27">
        <v>23.539024587045983</v>
      </c>
      <c r="G21" s="27">
        <v>25.041956096422737</v>
      </c>
      <c r="H21" s="19">
        <v>21.24809687079953</v>
      </c>
      <c r="I21" s="28">
        <v>23.51058806696237</v>
      </c>
      <c r="J21" s="28">
        <v>23.524407306814293</v>
      </c>
      <c r="K21" s="21">
        <v>23.30627748859934</v>
      </c>
      <c r="L21" s="22" t="str">
        <f t="shared" si="0"/>
        <v>Australia</v>
      </c>
      <c r="M21" s="22" t="str">
        <f t="shared" si="1"/>
        <v>Australie</v>
      </c>
      <c r="O21" s="23">
        <f t="shared" si="2"/>
        <v>-1.5029315093767543</v>
      </c>
      <c r="P21" s="23">
        <f t="shared" si="3"/>
        <v>-0.013819239851923015</v>
      </c>
    </row>
    <row r="22" spans="1:16" ht="12.75">
      <c r="A22" s="12">
        <v>11</v>
      </c>
      <c r="B22" s="24" t="s">
        <v>37</v>
      </c>
      <c r="C22" s="25" t="s">
        <v>37</v>
      </c>
      <c r="D22" s="15" t="s">
        <v>102</v>
      </c>
      <c r="E22" s="29"/>
      <c r="F22" s="27">
        <v>22.724641797112103</v>
      </c>
      <c r="G22" s="27">
        <v>22.59933398472552</v>
      </c>
      <c r="H22" s="19">
        <v>21.24809687079953</v>
      </c>
      <c r="I22" s="20">
        <v>24.685935642356053</v>
      </c>
      <c r="J22" s="28">
        <v>24.45774974492162</v>
      </c>
      <c r="K22" s="21">
        <v>23.30627748859934</v>
      </c>
      <c r="L22" s="22" t="str">
        <f t="shared" si="0"/>
        <v>France</v>
      </c>
      <c r="M22" s="22" t="str">
        <f t="shared" si="1"/>
        <v>France</v>
      </c>
      <c r="O22" s="23">
        <f t="shared" si="2"/>
        <v>0.12530781238658406</v>
      </c>
      <c r="P22" s="23">
        <f t="shared" si="3"/>
        <v>0.2281858974344324</v>
      </c>
    </row>
    <row r="23" spans="1:16" ht="12.75">
      <c r="A23" s="12">
        <v>30</v>
      </c>
      <c r="B23" s="24" t="s">
        <v>38</v>
      </c>
      <c r="C23" s="25" t="s">
        <v>39</v>
      </c>
      <c r="D23" s="15" t="s">
        <v>102</v>
      </c>
      <c r="E23" s="29"/>
      <c r="F23" s="27">
        <v>21.25689500402402</v>
      </c>
      <c r="G23" s="27">
        <v>21.093576248087423</v>
      </c>
      <c r="H23" s="19">
        <v>21.24809687079953</v>
      </c>
      <c r="I23" s="20">
        <v>24.279741144414167</v>
      </c>
      <c r="J23" s="28">
        <v>25.959836800457374</v>
      </c>
      <c r="K23" s="21">
        <v>23.30627748859934</v>
      </c>
      <c r="L23" s="22" t="str">
        <f t="shared" si="0"/>
        <v>Spain</v>
      </c>
      <c r="M23" s="22" t="str">
        <f t="shared" si="1"/>
        <v>Espagne</v>
      </c>
      <c r="O23" s="23">
        <f t="shared" si="2"/>
        <v>0.16331875593659717</v>
      </c>
      <c r="P23" s="23">
        <f t="shared" si="3"/>
        <v>-1.680095656043207</v>
      </c>
    </row>
    <row r="24" spans="1:16" ht="12.75">
      <c r="A24" s="12">
        <v>12</v>
      </c>
      <c r="B24" s="24" t="s">
        <v>40</v>
      </c>
      <c r="C24" s="25" t="s">
        <v>41</v>
      </c>
      <c r="D24" s="15" t="s">
        <v>102</v>
      </c>
      <c r="E24" s="29">
        <v>3</v>
      </c>
      <c r="F24" s="27">
        <v>21.16544301562546</v>
      </c>
      <c r="G24" s="27">
        <v>22.408087555778522</v>
      </c>
      <c r="H24" s="19">
        <v>21.24809687079953</v>
      </c>
      <c r="I24" s="20">
        <v>24.580963865348455</v>
      </c>
      <c r="J24" s="28">
        <v>24.581349473831196</v>
      </c>
      <c r="K24" s="21">
        <v>23.30627748859934</v>
      </c>
      <c r="L24" s="22" t="str">
        <f t="shared" si="0"/>
        <v>Germany3</v>
      </c>
      <c r="M24" s="22" t="str">
        <f t="shared" si="1"/>
        <v>Allemagne3</v>
      </c>
      <c r="O24" s="23">
        <f t="shared" si="2"/>
        <v>-1.2426445401530621</v>
      </c>
      <c r="P24" s="23">
        <f t="shared" si="3"/>
        <v>-0.0003856084827411621</v>
      </c>
    </row>
    <row r="25" spans="1:16" ht="12.75">
      <c r="A25" s="12">
        <v>4</v>
      </c>
      <c r="B25" s="24" t="s">
        <v>42</v>
      </c>
      <c r="C25" s="25" t="s">
        <v>43</v>
      </c>
      <c r="D25" s="15" t="s">
        <v>102</v>
      </c>
      <c r="E25" s="29"/>
      <c r="F25" s="41">
        <v>21.10059287249984</v>
      </c>
      <c r="G25" s="41">
        <v>20.544541709577754</v>
      </c>
      <c r="H25" s="41">
        <v>21.24809687079953</v>
      </c>
      <c r="I25" s="37" t="s">
        <v>104</v>
      </c>
      <c r="J25" s="40" t="s">
        <v>104</v>
      </c>
      <c r="K25" s="42">
        <v>23.30627748859934</v>
      </c>
      <c r="L25" s="22" t="str">
        <f t="shared" si="0"/>
        <v>Belgium (Fr.)</v>
      </c>
      <c r="M25" s="22" t="str">
        <f t="shared" si="1"/>
        <v>Belgique (Fr.)</v>
      </c>
      <c r="O25" s="23">
        <f t="shared" si="2"/>
        <v>0.5560511629220848</v>
      </c>
      <c r="P25" s="23" t="e">
        <f t="shared" si="3"/>
        <v>#VALUE!</v>
      </c>
    </row>
    <row r="26" spans="1:16" ht="12.75">
      <c r="A26" s="12">
        <v>14</v>
      </c>
      <c r="B26" s="24" t="s">
        <v>44</v>
      </c>
      <c r="C26" s="25" t="s">
        <v>45</v>
      </c>
      <c r="D26" s="15" t="s">
        <v>102</v>
      </c>
      <c r="E26" s="29"/>
      <c r="F26" s="27">
        <v>20.89519241371706</v>
      </c>
      <c r="G26" s="27">
        <v>21.18895003301783</v>
      </c>
      <c r="H26" s="19">
        <v>21.24809687079953</v>
      </c>
      <c r="I26" s="20">
        <v>21.083441981747068</v>
      </c>
      <c r="J26" s="28">
        <v>21.520991423824704</v>
      </c>
      <c r="K26" s="21">
        <v>23.30627748859934</v>
      </c>
      <c r="L26" s="22" t="str">
        <f t="shared" si="0"/>
        <v>Hungary</v>
      </c>
      <c r="M26" s="22" t="str">
        <f t="shared" si="1"/>
        <v>Hongrie</v>
      </c>
      <c r="O26" s="23">
        <f t="shared" si="2"/>
        <v>-0.29375761930077005</v>
      </c>
      <c r="P26" s="23">
        <f t="shared" si="3"/>
        <v>-0.4375494420776356</v>
      </c>
    </row>
    <row r="27" spans="1:16" ht="12.75">
      <c r="A27" s="12">
        <v>27</v>
      </c>
      <c r="B27" s="24" t="s">
        <v>46</v>
      </c>
      <c r="C27" s="25" t="s">
        <v>46</v>
      </c>
      <c r="D27" s="15" t="s">
        <v>102</v>
      </c>
      <c r="E27" s="29"/>
      <c r="F27" s="41">
        <v>20.786659705801064</v>
      </c>
      <c r="G27" s="41">
        <v>20.490045477513895</v>
      </c>
      <c r="H27" s="41">
        <v>21.24809687079953</v>
      </c>
      <c r="I27" s="43">
        <v>22.75936467777075</v>
      </c>
      <c r="J27" s="42">
        <v>22.62432706145728</v>
      </c>
      <c r="K27" s="42">
        <v>23.30627748859934</v>
      </c>
      <c r="L27" s="22" t="str">
        <f t="shared" si="0"/>
        <v>Portugal</v>
      </c>
      <c r="M27" s="22" t="str">
        <f t="shared" si="1"/>
        <v>Portugal</v>
      </c>
      <c r="O27" s="23">
        <f t="shared" si="2"/>
        <v>0.29661422828716866</v>
      </c>
      <c r="P27" s="23">
        <f t="shared" si="3"/>
        <v>0.1350376163134719</v>
      </c>
    </row>
    <row r="28" spans="1:16" ht="12.75">
      <c r="A28" s="12">
        <v>8</v>
      </c>
      <c r="B28" s="24" t="s">
        <v>47</v>
      </c>
      <c r="C28" s="25" t="s">
        <v>48</v>
      </c>
      <c r="D28" s="15" t="s">
        <v>102</v>
      </c>
      <c r="E28" s="29"/>
      <c r="F28" s="27">
        <v>20.407729468599033</v>
      </c>
      <c r="G28" s="27">
        <v>19</v>
      </c>
      <c r="H28" s="19">
        <v>21.24809687079953</v>
      </c>
      <c r="I28" s="20">
        <v>20.796600995886557</v>
      </c>
      <c r="J28" s="28">
        <v>18.599297012302284</v>
      </c>
      <c r="K28" s="21">
        <v>23.30627748859934</v>
      </c>
      <c r="L28" s="22" t="str">
        <f t="shared" si="0"/>
        <v>Denmark</v>
      </c>
      <c r="M28" s="22" t="str">
        <f t="shared" si="1"/>
        <v>Danemark</v>
      </c>
      <c r="O28" s="23">
        <f t="shared" si="2"/>
        <v>1.4077294685990331</v>
      </c>
      <c r="P28" s="23">
        <f t="shared" si="3"/>
        <v>2.1973039835842734</v>
      </c>
    </row>
    <row r="29" spans="1:16" ht="12.75">
      <c r="A29" s="12">
        <v>35</v>
      </c>
      <c r="B29" s="24" t="s">
        <v>49</v>
      </c>
      <c r="C29" s="25" t="s">
        <v>50</v>
      </c>
      <c r="D29" s="15" t="s">
        <v>102</v>
      </c>
      <c r="E29" s="26"/>
      <c r="F29" s="27">
        <v>20</v>
      </c>
      <c r="G29" s="17">
        <v>21.1</v>
      </c>
      <c r="H29" s="30">
        <v>21.24809687079953</v>
      </c>
      <c r="I29" s="20">
        <v>23.2</v>
      </c>
      <c r="J29" s="20">
        <v>23</v>
      </c>
      <c r="K29" s="31">
        <v>23.30627748859934</v>
      </c>
      <c r="L29" s="22" t="str">
        <f t="shared" si="0"/>
        <v>United States</v>
      </c>
      <c r="M29" s="22" t="str">
        <f t="shared" si="1"/>
        <v>États-Unis</v>
      </c>
      <c r="O29" s="23">
        <f t="shared" si="2"/>
        <v>-1.1000000000000014</v>
      </c>
      <c r="P29" s="23">
        <f t="shared" si="3"/>
        <v>0.1999999999999993</v>
      </c>
    </row>
    <row r="30" spans="1:16" ht="12.75">
      <c r="A30" s="12">
        <v>7</v>
      </c>
      <c r="B30" s="24" t="s">
        <v>51</v>
      </c>
      <c r="C30" s="25" t="s">
        <v>52</v>
      </c>
      <c r="D30" s="15" t="s">
        <v>102</v>
      </c>
      <c r="E30" s="29"/>
      <c r="F30" s="27">
        <v>19.87308117673081</v>
      </c>
      <c r="G30" s="27">
        <v>20.338557598309734</v>
      </c>
      <c r="H30" s="19">
        <v>21.24809687079953</v>
      </c>
      <c r="I30" s="20">
        <v>21.277569346208253</v>
      </c>
      <c r="J30" s="28">
        <v>21.9388320187951</v>
      </c>
      <c r="K30" s="21">
        <v>23.30627748859934</v>
      </c>
      <c r="L30" s="22" t="str">
        <f t="shared" si="0"/>
        <v>Czech Republic</v>
      </c>
      <c r="M30" s="22" t="str">
        <f t="shared" si="1"/>
        <v>Rép. tchèque</v>
      </c>
      <c r="O30" s="23">
        <f t="shared" si="2"/>
        <v>-0.46547642157892355</v>
      </c>
      <c r="P30" s="23">
        <f t="shared" si="3"/>
        <v>-0.6612626725868473</v>
      </c>
    </row>
    <row r="31" spans="1:16" ht="12.75">
      <c r="A31" s="12">
        <v>22</v>
      </c>
      <c r="B31" s="24" t="s">
        <v>53</v>
      </c>
      <c r="C31" s="25" t="s">
        <v>54</v>
      </c>
      <c r="D31" s="15" t="s">
        <v>102</v>
      </c>
      <c r="E31" s="29"/>
      <c r="F31" s="27">
        <v>19.835437961650378</v>
      </c>
      <c r="G31" s="27">
        <v>20.968447077602097</v>
      </c>
      <c r="H31" s="19">
        <v>21.24809687079953</v>
      </c>
      <c r="I31" s="20">
        <v>27.13255174486972</v>
      </c>
      <c r="J31" s="28">
        <v>30.34059097978227</v>
      </c>
      <c r="K31" s="21">
        <v>23.30627748859934</v>
      </c>
      <c r="L31" s="22" t="str">
        <f t="shared" si="0"/>
        <v>Mexico</v>
      </c>
      <c r="M31" s="22" t="str">
        <f t="shared" si="1"/>
        <v>Mexique</v>
      </c>
      <c r="O31" s="23"/>
      <c r="P31" s="23">
        <f t="shared" si="3"/>
        <v>-3.208039234912551</v>
      </c>
    </row>
    <row r="32" spans="1:16" ht="12.75">
      <c r="A32" s="12">
        <v>10</v>
      </c>
      <c r="B32" s="24" t="s">
        <v>55</v>
      </c>
      <c r="C32" s="25" t="s">
        <v>56</v>
      </c>
      <c r="D32" s="15" t="s">
        <v>102</v>
      </c>
      <c r="E32" s="29"/>
      <c r="F32" s="27">
        <v>19.40760615958936</v>
      </c>
      <c r="G32" s="34"/>
      <c r="H32" s="19">
        <v>21.24809687079953</v>
      </c>
      <c r="I32" s="20">
        <v>20.252041742286753</v>
      </c>
      <c r="J32" s="28">
        <v>19.86632860040568</v>
      </c>
      <c r="K32" s="21">
        <v>23.30627748859934</v>
      </c>
      <c r="L32" s="22" t="str">
        <f t="shared" si="0"/>
        <v>Finland</v>
      </c>
      <c r="M32" s="22" t="str">
        <f t="shared" si="1"/>
        <v>Finlande</v>
      </c>
      <c r="O32" s="23">
        <f t="shared" si="2"/>
        <v>19.40760615958936</v>
      </c>
      <c r="P32" s="23">
        <f t="shared" si="3"/>
        <v>0.3857131418810731</v>
      </c>
    </row>
    <row r="33" spans="1:16" ht="409.5">
      <c r="A33" s="12">
        <v>18</v>
      </c>
      <c r="B33" s="24" t="s">
        <v>57</v>
      </c>
      <c r="C33" s="25" t="s">
        <v>58</v>
      </c>
      <c r="D33" s="15" t="s">
        <v>102</v>
      </c>
      <c r="E33" s="29"/>
      <c r="F33" s="27">
        <v>18.944136997681866</v>
      </c>
      <c r="G33" s="27">
        <v>18.22606487792587</v>
      </c>
      <c r="H33" s="19">
        <v>21.24809687079953</v>
      </c>
      <c r="I33" s="20">
        <v>21.62589832313016</v>
      </c>
      <c r="J33" s="28">
        <v>20.69796137339056</v>
      </c>
      <c r="K33" s="21">
        <v>23.30627748859934</v>
      </c>
      <c r="L33" s="22" t="str">
        <f t="shared" si="0"/>
        <v>Italy</v>
      </c>
      <c r="M33" s="22" t="str">
        <f t="shared" si="1"/>
        <v>Italie</v>
      </c>
      <c r="O33" s="23">
        <f t="shared" si="2"/>
        <v>0.7180721197559947</v>
      </c>
      <c r="P33" s="23">
        <f t="shared" si="3"/>
        <v>0.9279369497395997</v>
      </c>
    </row>
    <row r="34" spans="1:16" ht="409.5">
      <c r="A34" s="12">
        <v>29</v>
      </c>
      <c r="B34" s="24" t="s">
        <v>59</v>
      </c>
      <c r="C34" s="25" t="s">
        <v>60</v>
      </c>
      <c r="D34" s="15" t="s">
        <v>102</v>
      </c>
      <c r="E34" s="29"/>
      <c r="F34" s="27">
        <v>18.534031413612567</v>
      </c>
      <c r="G34" s="34"/>
      <c r="H34" s="19">
        <v>21.24809687079953</v>
      </c>
      <c r="I34" s="20">
        <v>19.151313485113835</v>
      </c>
      <c r="J34" s="40" t="s">
        <v>104</v>
      </c>
      <c r="K34" s="21">
        <v>23.30627748859934</v>
      </c>
      <c r="L34" s="22" t="str">
        <f t="shared" si="0"/>
        <v>Slovenia</v>
      </c>
      <c r="M34" s="22" t="str">
        <f t="shared" si="1"/>
        <v>Slovénie</v>
      </c>
      <c r="O34" s="23">
        <f t="shared" si="2"/>
        <v>18.534031413612567</v>
      </c>
      <c r="P34" s="23" t="e">
        <f t="shared" si="3"/>
        <v>#VALUE!</v>
      </c>
    </row>
    <row r="35" spans="1:16" ht="409.5">
      <c r="A35" s="12">
        <v>26</v>
      </c>
      <c r="B35" s="24" t="s">
        <v>61</v>
      </c>
      <c r="C35" s="25" t="s">
        <v>62</v>
      </c>
      <c r="D35" s="15" t="s">
        <v>102</v>
      </c>
      <c r="E35" s="29"/>
      <c r="F35" s="27">
        <v>18.292079230902136</v>
      </c>
      <c r="G35" s="27">
        <v>21.22560968980027</v>
      </c>
      <c r="H35" s="19">
        <v>21.24809687079953</v>
      </c>
      <c r="I35" s="20">
        <v>22.518063478133683</v>
      </c>
      <c r="J35" s="28">
        <v>24.595523548426694</v>
      </c>
      <c r="K35" s="21">
        <v>23.30627748859934</v>
      </c>
      <c r="L35" s="22" t="str">
        <f t="shared" si="0"/>
        <v>Poland</v>
      </c>
      <c r="M35" s="22" t="str">
        <f t="shared" si="1"/>
        <v>Pologne</v>
      </c>
      <c r="O35" s="23"/>
      <c r="P35" s="23">
        <f t="shared" si="3"/>
        <v>-2.077460070293011</v>
      </c>
    </row>
    <row r="36" spans="1:16" ht="409.5">
      <c r="A36" s="12">
        <v>15</v>
      </c>
      <c r="B36" s="24" t="s">
        <v>63</v>
      </c>
      <c r="C36" s="25" t="s">
        <v>64</v>
      </c>
      <c r="D36" s="15" t="s">
        <v>102</v>
      </c>
      <c r="E36" s="29"/>
      <c r="F36" s="27">
        <v>18.26273291925466</v>
      </c>
      <c r="G36" s="27">
        <v>16.934065934065934</v>
      </c>
      <c r="H36" s="19">
        <v>21.24809687079953</v>
      </c>
      <c r="I36" s="20">
        <v>19.93220338983051</v>
      </c>
      <c r="J36" s="28">
        <v>17.361702127659573</v>
      </c>
      <c r="K36" s="21">
        <v>23.30627748859934</v>
      </c>
      <c r="L36" s="22" t="str">
        <f t="shared" si="0"/>
        <v>Iceland</v>
      </c>
      <c r="M36" s="22" t="str">
        <f t="shared" si="1"/>
        <v>Islande</v>
      </c>
      <c r="O36" s="23">
        <f t="shared" si="2"/>
        <v>1.3286669851887254</v>
      </c>
      <c r="P36" s="23">
        <f t="shared" si="3"/>
        <v>2.5705012621709358</v>
      </c>
    </row>
    <row r="37" spans="1:16" ht="409.5">
      <c r="A37" s="12">
        <v>2</v>
      </c>
      <c r="B37" s="24" t="s">
        <v>65</v>
      </c>
      <c r="C37" s="25" t="s">
        <v>66</v>
      </c>
      <c r="D37" s="15" t="s">
        <v>102</v>
      </c>
      <c r="E37" s="29"/>
      <c r="F37" s="27">
        <v>18.24828989767652</v>
      </c>
      <c r="G37" s="27">
        <v>20.030384595475958</v>
      </c>
      <c r="H37" s="19">
        <v>21.24809687079953</v>
      </c>
      <c r="I37" s="20">
        <v>21.300129926375053</v>
      </c>
      <c r="J37" s="28">
        <v>23.874975845410628</v>
      </c>
      <c r="K37" s="21">
        <v>23.30627748859934</v>
      </c>
      <c r="L37" s="22" t="str">
        <f t="shared" si="0"/>
        <v>Austria</v>
      </c>
      <c r="M37" s="22" t="str">
        <f t="shared" si="1"/>
        <v>Autriche</v>
      </c>
      <c r="O37" s="23">
        <f t="shared" si="2"/>
        <v>-1.7820946977994367</v>
      </c>
      <c r="P37" s="23">
        <f>I37-J37</f>
        <v>-2.5748459190355746</v>
      </c>
    </row>
    <row r="38" spans="1:16" ht="12.75">
      <c r="A38" s="12">
        <v>28</v>
      </c>
      <c r="B38" s="24" t="s">
        <v>67</v>
      </c>
      <c r="C38" s="25" t="s">
        <v>68</v>
      </c>
      <c r="D38" s="15" t="s">
        <v>102</v>
      </c>
      <c r="E38" s="29"/>
      <c r="F38" s="27">
        <v>17.51729980381666</v>
      </c>
      <c r="G38" s="27">
        <v>21.43664689487601</v>
      </c>
      <c r="H38" s="19">
        <v>21.24809687079953</v>
      </c>
      <c r="I38" s="20">
        <v>20.328365308387507</v>
      </c>
      <c r="J38" s="28">
        <v>23.841937616443296</v>
      </c>
      <c r="K38" s="21">
        <v>23.30627748859934</v>
      </c>
      <c r="L38" s="22" t="str">
        <f t="shared" si="0"/>
        <v>Slovak Republic</v>
      </c>
      <c r="M38" s="22" t="str">
        <f t="shared" si="1"/>
        <v>Rép. slovaque</v>
      </c>
      <c r="O38" s="23"/>
      <c r="P38" s="23">
        <f t="shared" si="3"/>
        <v>-3.513572308055789</v>
      </c>
    </row>
    <row r="39" spans="1:16" ht="12.75">
      <c r="A39" s="12">
        <v>41</v>
      </c>
      <c r="B39" s="38" t="s">
        <v>69</v>
      </c>
      <c r="C39" s="39" t="s">
        <v>70</v>
      </c>
      <c r="D39" s="15" t="s">
        <v>102</v>
      </c>
      <c r="E39" s="29"/>
      <c r="F39" s="27">
        <v>17.484763404554705</v>
      </c>
      <c r="G39" s="34"/>
      <c r="H39" s="19">
        <v>21.24809687079953</v>
      </c>
      <c r="I39" s="20">
        <v>18.21261827616163</v>
      </c>
      <c r="J39" s="40" t="s">
        <v>104</v>
      </c>
      <c r="K39" s="21">
        <v>23.30627748859934</v>
      </c>
      <c r="L39" s="22" t="str">
        <f t="shared" si="0"/>
        <v>Russian Federation</v>
      </c>
      <c r="M39" s="22" t="str">
        <f t="shared" si="1"/>
        <v>Fédération de Russie</v>
      </c>
      <c r="O39" s="23">
        <f t="shared" si="2"/>
        <v>17.484763404554705</v>
      </c>
      <c r="P39" s="23" t="e">
        <f t="shared" si="3"/>
        <v>#VALUE!</v>
      </c>
    </row>
    <row r="40" spans="1:16" ht="12.75">
      <c r="A40" s="12">
        <v>9</v>
      </c>
      <c r="B40" s="24" t="s">
        <v>71</v>
      </c>
      <c r="C40" s="25" t="s">
        <v>72</v>
      </c>
      <c r="D40" s="15" t="s">
        <v>102</v>
      </c>
      <c r="E40" s="29"/>
      <c r="F40" s="27">
        <v>17.35249406175772</v>
      </c>
      <c r="G40" s="34"/>
      <c r="H40" s="19">
        <v>21.24809687079953</v>
      </c>
      <c r="I40" s="20">
        <v>16.671302149178256</v>
      </c>
      <c r="J40" s="40" t="s">
        <v>104</v>
      </c>
      <c r="K40" s="21">
        <v>23.30627748859934</v>
      </c>
      <c r="L40" s="22" t="str">
        <f t="shared" si="0"/>
        <v>Estonia</v>
      </c>
      <c r="M40" s="22" t="str">
        <f t="shared" si="1"/>
        <v>Estonie</v>
      </c>
      <c r="O40" s="23">
        <f t="shared" si="2"/>
        <v>17.35249406175772</v>
      </c>
      <c r="P40" s="23" t="e">
        <f t="shared" si="3"/>
        <v>#VALUE!</v>
      </c>
    </row>
    <row r="41" spans="1:16" ht="12.75">
      <c r="A41" s="12">
        <v>13</v>
      </c>
      <c r="B41" s="24" t="s">
        <v>73</v>
      </c>
      <c r="C41" s="25" t="s">
        <v>74</v>
      </c>
      <c r="D41" s="15" t="s">
        <v>102</v>
      </c>
      <c r="E41" s="29"/>
      <c r="F41" s="27">
        <v>17.087939630777523</v>
      </c>
      <c r="G41" s="27">
        <v>17.887598403370664</v>
      </c>
      <c r="H41" s="19">
        <v>21.24809687079953</v>
      </c>
      <c r="I41" s="20">
        <v>21.679835444691133</v>
      </c>
      <c r="J41" s="28">
        <v>24.226894089646965</v>
      </c>
      <c r="K41" s="21">
        <v>23.30627748859934</v>
      </c>
      <c r="L41" s="22" t="str">
        <f t="shared" si="0"/>
        <v>Greece</v>
      </c>
      <c r="M41" s="22" t="str">
        <f t="shared" si="1"/>
        <v>Grèce</v>
      </c>
      <c r="O41" s="23"/>
      <c r="P41" s="23">
        <f t="shared" si="3"/>
        <v>-2.5470586449558326</v>
      </c>
    </row>
    <row r="42" spans="1:16" ht="12.75">
      <c r="A42" s="12">
        <v>21</v>
      </c>
      <c r="B42" s="24" t="s">
        <v>75</v>
      </c>
      <c r="C42" s="25" t="s">
        <v>75</v>
      </c>
      <c r="D42" s="15" t="s">
        <v>102</v>
      </c>
      <c r="E42" s="29"/>
      <c r="F42" s="27">
        <v>15.683199285075961</v>
      </c>
      <c r="G42" s="27">
        <v>15.74866569626395</v>
      </c>
      <c r="H42" s="19">
        <v>21.24809687079953</v>
      </c>
      <c r="I42" s="20">
        <v>19.73105360443623</v>
      </c>
      <c r="J42" s="28">
        <v>19.928571428571427</v>
      </c>
      <c r="K42" s="21">
        <v>23.30627748859934</v>
      </c>
      <c r="L42" s="22" t="str">
        <f t="shared" si="0"/>
        <v>Luxembourg</v>
      </c>
      <c r="M42" s="22" t="str">
        <f t="shared" si="1"/>
        <v>Luxembourg</v>
      </c>
      <c r="O42" s="23">
        <f t="shared" si="2"/>
        <v>-0.06546641118798924</v>
      </c>
      <c r="P42" s="23">
        <f t="shared" si="3"/>
        <v>-0.19751782413519692</v>
      </c>
    </row>
    <row r="43" spans="1:16" ht="12.75">
      <c r="A43" s="12"/>
      <c r="B43" s="24"/>
      <c r="C43" s="25"/>
      <c r="D43" s="15"/>
      <c r="E43" s="29"/>
      <c r="F43" s="27"/>
      <c r="G43" s="27"/>
      <c r="H43" s="19"/>
      <c r="I43" s="20"/>
      <c r="J43" s="28"/>
      <c r="K43" s="21"/>
      <c r="L43" s="22"/>
      <c r="M43" s="22"/>
      <c r="O43" s="23"/>
      <c r="P43" s="23"/>
    </row>
    <row r="44" spans="1:16" ht="12.75">
      <c r="A44" s="12">
        <v>32</v>
      </c>
      <c r="B44" s="24" t="s">
        <v>76</v>
      </c>
      <c r="C44" s="25" t="s">
        <v>77</v>
      </c>
      <c r="D44" s="15" t="s">
        <v>102</v>
      </c>
      <c r="E44" s="29">
        <v>2</v>
      </c>
      <c r="F44" s="34" t="s">
        <v>104</v>
      </c>
      <c r="G44" s="34">
        <v>20.22109134881846</v>
      </c>
      <c r="H44" s="19">
        <v>21.24809687079953</v>
      </c>
      <c r="I44" s="20" t="s">
        <v>104</v>
      </c>
      <c r="J44" s="28">
        <v>18.754194243497</v>
      </c>
      <c r="K44" s="21">
        <v>23.30627748859934</v>
      </c>
      <c r="L44" s="22" t="str">
        <f>CONCATENATE(B44,E44)</f>
        <v>Switzerland2</v>
      </c>
      <c r="M44" s="22" t="str">
        <f>CONCATENATE(C44,E44)</f>
        <v>Suisse2</v>
      </c>
      <c r="O44" s="23" t="e">
        <f>F44-G44</f>
        <v>#VALUE!</v>
      </c>
      <c r="P44" s="23" t="e">
        <f>I44-J44</f>
        <v>#VALUE!</v>
      </c>
    </row>
    <row r="45" spans="1:16" ht="12.75">
      <c r="A45" s="12">
        <v>25</v>
      </c>
      <c r="B45" s="24" t="s">
        <v>78</v>
      </c>
      <c r="C45" s="25" t="s">
        <v>79</v>
      </c>
      <c r="D45" s="15" t="s">
        <v>102</v>
      </c>
      <c r="E45" s="29"/>
      <c r="F45" s="27" t="s">
        <v>103</v>
      </c>
      <c r="G45" s="27">
        <v>19.25188315267316</v>
      </c>
      <c r="H45" s="19">
        <v>21.24809687079953</v>
      </c>
      <c r="I45" s="20" t="s">
        <v>103</v>
      </c>
      <c r="J45" s="28">
        <v>22.846896154400117</v>
      </c>
      <c r="K45" s="21">
        <v>23.30627748859934</v>
      </c>
      <c r="L45" s="22" t="str">
        <f aca="true" t="shared" si="4" ref="L45:L56">CONCATENATE(B45,E45)</f>
        <v>Norway</v>
      </c>
      <c r="M45" s="22" t="str">
        <f aca="true" t="shared" si="5" ref="M45:M53">CONCATENATE(C45,E45)</f>
        <v>Norvège</v>
      </c>
      <c r="O45" s="23" t="e">
        <f t="shared" si="2"/>
        <v>#VALUE!</v>
      </c>
      <c r="P45" s="23" t="e">
        <f t="shared" si="3"/>
        <v>#VALUE!</v>
      </c>
    </row>
    <row r="46" spans="1:16" ht="12.75">
      <c r="A46" s="12">
        <v>3</v>
      </c>
      <c r="B46" s="44" t="s">
        <v>80</v>
      </c>
      <c r="C46" s="44" t="s">
        <v>81</v>
      </c>
      <c r="D46" s="15" t="s">
        <v>102</v>
      </c>
      <c r="E46" s="29"/>
      <c r="F46" s="27" t="s">
        <v>104</v>
      </c>
      <c r="G46" s="27" t="s">
        <v>104</v>
      </c>
      <c r="H46" s="19">
        <v>21.24809687079953</v>
      </c>
      <c r="I46" s="20" t="s">
        <v>104</v>
      </c>
      <c r="J46" s="28" t="s">
        <v>104</v>
      </c>
      <c r="K46" s="21">
        <v>23.30627748859934</v>
      </c>
      <c r="L46" s="22" t="str">
        <f t="shared" si="4"/>
        <v>Belgium</v>
      </c>
      <c r="M46" s="22" t="str">
        <f t="shared" si="5"/>
        <v>Belgique</v>
      </c>
      <c r="O46" s="23" t="e">
        <f t="shared" si="2"/>
        <v>#VALUE!</v>
      </c>
      <c r="P46" s="23" t="e">
        <f t="shared" si="3"/>
        <v>#VALUE!</v>
      </c>
    </row>
    <row r="47" spans="1:16" ht="12.75">
      <c r="A47" s="12">
        <v>5</v>
      </c>
      <c r="B47" s="24" t="s">
        <v>82</v>
      </c>
      <c r="C47" s="25" t="s">
        <v>82</v>
      </c>
      <c r="D47" s="15" t="s">
        <v>102</v>
      </c>
      <c r="E47" s="29"/>
      <c r="F47" s="27" t="s">
        <v>104</v>
      </c>
      <c r="G47" s="27" t="s">
        <v>104</v>
      </c>
      <c r="H47" s="19">
        <v>21.24809687079953</v>
      </c>
      <c r="I47" s="20" t="s">
        <v>104</v>
      </c>
      <c r="J47" s="28" t="s">
        <v>104</v>
      </c>
      <c r="K47" s="21">
        <v>23.30627748859934</v>
      </c>
      <c r="L47" s="22" t="str">
        <f t="shared" si="4"/>
        <v>Canada</v>
      </c>
      <c r="M47" s="22" t="str">
        <f t="shared" si="5"/>
        <v>Canada</v>
      </c>
      <c r="O47" s="23" t="e">
        <f t="shared" si="2"/>
        <v>#VALUE!</v>
      </c>
      <c r="P47" s="23" t="e">
        <f t="shared" si="3"/>
        <v>#VALUE!</v>
      </c>
    </row>
    <row r="48" spans="1:16" ht="12.75">
      <c r="A48" s="12">
        <v>23</v>
      </c>
      <c r="B48" s="24" t="s">
        <v>83</v>
      </c>
      <c r="C48" s="25" t="s">
        <v>84</v>
      </c>
      <c r="D48" s="15" t="s">
        <v>102</v>
      </c>
      <c r="E48" s="29"/>
      <c r="F48" s="27" t="s">
        <v>104</v>
      </c>
      <c r="G48" s="27">
        <v>23.9</v>
      </c>
      <c r="H48" s="19">
        <v>21.24809687079953</v>
      </c>
      <c r="I48" s="20" t="s">
        <v>104</v>
      </c>
      <c r="J48" s="28" t="s">
        <v>104</v>
      </c>
      <c r="K48" s="21">
        <v>23.30627748859934</v>
      </c>
      <c r="L48" s="22" t="str">
        <f t="shared" si="4"/>
        <v>Netherlands</v>
      </c>
      <c r="M48" s="22" t="str">
        <f t="shared" si="5"/>
        <v>Pays-Bas</v>
      </c>
      <c r="O48" s="23" t="e">
        <f t="shared" si="2"/>
        <v>#VALUE!</v>
      </c>
      <c r="P48" s="23" t="e">
        <f t="shared" si="3"/>
        <v>#VALUE!</v>
      </c>
    </row>
    <row r="49" spans="1:16" ht="12.75">
      <c r="A49" s="12">
        <v>24</v>
      </c>
      <c r="B49" s="24" t="s">
        <v>85</v>
      </c>
      <c r="C49" s="24" t="s">
        <v>86</v>
      </c>
      <c r="D49" s="15" t="s">
        <v>102</v>
      </c>
      <c r="E49" s="29"/>
      <c r="F49" s="27" t="s">
        <v>104</v>
      </c>
      <c r="G49" s="27" t="s">
        <v>104</v>
      </c>
      <c r="H49" s="19">
        <v>21.24809687079953</v>
      </c>
      <c r="I49" s="20" t="s">
        <v>104</v>
      </c>
      <c r="J49" s="28" t="s">
        <v>104</v>
      </c>
      <c r="K49" s="21">
        <v>23.30627748859934</v>
      </c>
      <c r="L49" s="22" t="str">
        <f t="shared" si="4"/>
        <v>New Zealand</v>
      </c>
      <c r="M49" s="22" t="str">
        <f t="shared" si="5"/>
        <v>Nouvelle-Zélande</v>
      </c>
      <c r="O49" s="23" t="e">
        <f t="shared" si="2"/>
        <v>#VALUE!</v>
      </c>
      <c r="P49" s="23" t="e">
        <f t="shared" si="3"/>
        <v>#VALUE!</v>
      </c>
    </row>
    <row r="50" spans="1:16" ht="12.75">
      <c r="A50" s="12">
        <v>31</v>
      </c>
      <c r="B50" s="24" t="s">
        <v>87</v>
      </c>
      <c r="C50" s="25" t="s">
        <v>88</v>
      </c>
      <c r="D50" s="15" t="s">
        <v>102</v>
      </c>
      <c r="E50" s="29"/>
      <c r="F50" s="27" t="s">
        <v>104</v>
      </c>
      <c r="G50" s="27" t="s">
        <v>104</v>
      </c>
      <c r="H50" s="19">
        <v>21.24809687079953</v>
      </c>
      <c r="I50" s="20" t="s">
        <v>104</v>
      </c>
      <c r="J50" s="28" t="s">
        <v>104</v>
      </c>
      <c r="K50" s="21">
        <v>23.30627748859934</v>
      </c>
      <c r="L50" s="22" t="str">
        <f t="shared" si="4"/>
        <v>Sweden</v>
      </c>
      <c r="M50" s="22" t="str">
        <f t="shared" si="5"/>
        <v>Suède</v>
      </c>
      <c r="O50" s="23" t="e">
        <f t="shared" si="2"/>
        <v>#VALUE!</v>
      </c>
      <c r="P50" s="23" t="e">
        <f t="shared" si="3"/>
        <v>#VALUE!</v>
      </c>
    </row>
    <row r="51" spans="1:16" ht="12.75">
      <c r="A51" s="12">
        <v>39</v>
      </c>
      <c r="B51" s="45" t="s">
        <v>89</v>
      </c>
      <c r="C51" s="46" t="s">
        <v>90</v>
      </c>
      <c r="D51" s="15" t="s">
        <v>102</v>
      </c>
      <c r="E51" s="29"/>
      <c r="F51" s="27" t="s">
        <v>104</v>
      </c>
      <c r="G51" s="27" t="s">
        <v>104</v>
      </c>
      <c r="H51" s="19">
        <v>21.24809687079953</v>
      </c>
      <c r="I51" s="20" t="s">
        <v>104</v>
      </c>
      <c r="J51" s="28" t="s">
        <v>104</v>
      </c>
      <c r="K51" s="21">
        <v>23.30627748859934</v>
      </c>
      <c r="L51" s="22" t="str">
        <f t="shared" si="4"/>
        <v>India</v>
      </c>
      <c r="M51" s="22" t="str">
        <f t="shared" si="5"/>
        <v>Inde</v>
      </c>
      <c r="O51" s="23" t="e">
        <f t="shared" si="2"/>
        <v>#VALUE!</v>
      </c>
      <c r="P51" s="23" t="e">
        <f t="shared" si="3"/>
        <v>#VALUE!</v>
      </c>
    </row>
    <row r="52" spans="1:16" ht="12.75">
      <c r="A52" s="12">
        <v>42</v>
      </c>
      <c r="B52" s="35" t="s">
        <v>91</v>
      </c>
      <c r="C52" s="35" t="s">
        <v>92</v>
      </c>
      <c r="D52" s="15" t="s">
        <v>102</v>
      </c>
      <c r="E52" s="29"/>
      <c r="F52" s="27" t="s">
        <v>104</v>
      </c>
      <c r="G52" s="27" t="s">
        <v>104</v>
      </c>
      <c r="H52" s="19">
        <v>21.24809687079953</v>
      </c>
      <c r="I52" s="20" t="s">
        <v>104</v>
      </c>
      <c r="J52" s="28" t="s">
        <v>104</v>
      </c>
      <c r="K52" s="21">
        <v>23.30627748859934</v>
      </c>
      <c r="L52" s="22" t="str">
        <f t="shared" si="4"/>
        <v>Saudi Arabia</v>
      </c>
      <c r="M52" s="22" t="str">
        <f t="shared" si="5"/>
        <v>Arabie Saoudite</v>
      </c>
      <c r="O52" s="23" t="e">
        <f t="shared" si="2"/>
        <v>#VALUE!</v>
      </c>
      <c r="P52" s="23" t="e">
        <f t="shared" si="3"/>
        <v>#VALUE!</v>
      </c>
    </row>
    <row r="53" spans="1:16" ht="12.75">
      <c r="A53" s="12">
        <v>43</v>
      </c>
      <c r="B53" s="35" t="s">
        <v>93</v>
      </c>
      <c r="C53" s="35" t="s">
        <v>94</v>
      </c>
      <c r="D53" s="15" t="s">
        <v>102</v>
      </c>
      <c r="E53" s="26"/>
      <c r="F53" s="17" t="s">
        <v>104</v>
      </c>
      <c r="G53" s="17" t="s">
        <v>104</v>
      </c>
      <c r="H53" s="30">
        <v>21.24809687079953</v>
      </c>
      <c r="I53" s="20" t="s">
        <v>104</v>
      </c>
      <c r="J53" s="20" t="s">
        <v>104</v>
      </c>
      <c r="K53" s="31">
        <v>23.30627748859934</v>
      </c>
      <c r="L53" s="22" t="str">
        <f t="shared" si="4"/>
        <v>South Africa</v>
      </c>
      <c r="M53" s="22" t="str">
        <f t="shared" si="5"/>
        <v>Afrique du Sud</v>
      </c>
      <c r="O53" s="23" t="e">
        <f t="shared" si="2"/>
        <v>#VALUE!</v>
      </c>
      <c r="P53" s="23" t="e">
        <f t="shared" si="3"/>
        <v>#VALUE!</v>
      </c>
    </row>
    <row r="54" spans="1:13" ht="12.75">
      <c r="A54" s="47"/>
      <c r="B54" s="48" t="s">
        <v>95</v>
      </c>
      <c r="C54" s="47"/>
      <c r="D54" s="47"/>
      <c r="E54" s="47"/>
      <c r="F54" s="49">
        <f>AVERAGE(F12:F15,F18:F31,F33,F35:F38,F41:F42)</f>
        <v>21.441652128898212</v>
      </c>
      <c r="G54" s="49">
        <f>AVERAGE(G12:G15,G18:G31,G33,G35:G38,G41:G42)</f>
        <v>22.62450833477871</v>
      </c>
      <c r="H54" s="47"/>
      <c r="I54" s="49">
        <f>AVERAGE(I$12:I$14,I$18:I$19,I$21:I$24,I$26:I$33,I$35:I$38,I$41:I$42)</f>
        <v>23.66284916471077</v>
      </c>
      <c r="J54" s="49">
        <f>AVERAGE(J$12:J$14,J$18:J$19,J$21:J$24,J$26:J$33,J$35:J$38,J$41:J$42)</f>
        <v>24.898390610254864</v>
      </c>
      <c r="K54" s="47"/>
      <c r="L54" s="50" t="str">
        <f t="shared" si="4"/>
        <v>average for both 2000-2011</v>
      </c>
      <c r="M54" s="47"/>
    </row>
    <row r="55" spans="2:16" ht="12.75">
      <c r="B55" s="51" t="s">
        <v>96</v>
      </c>
      <c r="C55" s="52"/>
      <c r="D55" s="52"/>
      <c r="E55" s="52"/>
      <c r="F55" s="53">
        <f>MIN(F10:F42)</f>
        <v>15.683199285075961</v>
      </c>
      <c r="G55" s="53">
        <f>MIN(G10:G42)</f>
        <v>15.74866569626395</v>
      </c>
      <c r="I55" s="49">
        <f>MIN(I$12:I$14,I$18:I$19,I$21:I$24,I$26:I$33,I$35:I$38,I$41:I$42)</f>
        <v>19.54173010280279</v>
      </c>
      <c r="J55" s="49">
        <f>MIN(J$12:J$14,J$18:J$19,J$21:J$24,J$26:J$33,J$35:J$38,J$41:J$42)</f>
        <v>17.361702127659573</v>
      </c>
      <c r="L55" s="22" t="str">
        <f t="shared" si="4"/>
        <v>Min</v>
      </c>
      <c r="N55" t="s">
        <v>97</v>
      </c>
      <c r="O55" t="s">
        <v>98</v>
      </c>
      <c r="P55" s="54"/>
    </row>
    <row r="56" spans="1:15" ht="12.75">
      <c r="A56" s="55" t="s">
        <v>99</v>
      </c>
      <c r="B56" s="35" t="s">
        <v>100</v>
      </c>
      <c r="F56" s="53">
        <f>MAX(F10:F42)</f>
        <v>37.99372307137231</v>
      </c>
      <c r="G56" s="53">
        <f>MAX(G10:G42)</f>
        <v>36.543697747727165</v>
      </c>
      <c r="I56" s="49">
        <f>MAX(I$12:I$14,I$18:I$19,I$21:I$24,I$26:I$33,I$35:I$38,I$41:I$42)</f>
        <v>33.96858386555821</v>
      </c>
      <c r="J56" s="49">
        <f>MAX(J$12:J$14,J$18:J$19,J$21:J$24,J$26:J$33,J$35:J$38,J$41:J$42)</f>
        <v>38.48996548374429</v>
      </c>
      <c r="L56" s="22" t="str">
        <f t="shared" si="4"/>
        <v>Max</v>
      </c>
      <c r="N56" t="s">
        <v>101</v>
      </c>
      <c r="O56">
        <v>26</v>
      </c>
    </row>
    <row r="57" spans="1:11" ht="55.5" customHeight="1">
      <c r="A57" s="58" t="s">
        <v>105</v>
      </c>
      <c r="B57" s="59"/>
      <c r="C57" s="59"/>
      <c r="D57" s="59"/>
      <c r="E57" s="59"/>
      <c r="F57" s="59"/>
      <c r="G57" s="59"/>
      <c r="H57" s="59"/>
      <c r="I57" s="59"/>
      <c r="J57" s="59"/>
      <c r="K57" s="59"/>
    </row>
  </sheetData>
  <sheetProtection/>
  <mergeCells count="1">
    <mergeCell ref="A57:K57"/>
  </mergeCells>
  <hyperlinks>
    <hyperlink ref="A1" r:id="rId1" display="http://dx.doi.org/10.1787/eag-2013-fr"/>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56" customFormat="1" ht="12.75">
      <c r="A1" s="57" t="s">
        <v>106</v>
      </c>
    </row>
    <row r="2" spans="1:2" s="56" customFormat="1" ht="12.75">
      <c r="A2" s="56" t="s">
        <v>107</v>
      </c>
      <c r="B2" s="56" t="s">
        <v>108</v>
      </c>
    </row>
    <row r="3" s="56" customFormat="1" ht="12.75">
      <c r="A3" s="56" t="s">
        <v>109</v>
      </c>
    </row>
    <row r="4" s="56" customFormat="1" ht="12.75">
      <c r="A4" s="56" t="s">
        <v>110</v>
      </c>
    </row>
    <row r="5" s="56"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2013-07-12T15:39:40Z</dcterms:created>
  <dcterms:modified xsi:type="dcterms:W3CDTF">2013-07-19T13:37:27Z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