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45" windowWidth="24060" windowHeight="11820" activeTab="2"/>
  </bookViews>
  <sheets>
    <sheet name="Data3.12.1_3.12.2" sheetId="1" r:id="rId1"/>
    <sheet name="Data3.12.3" sheetId="2" r:id="rId2"/>
    <sheet name="Sheet2" sheetId="3" r:id="rId3"/>
  </sheets>
  <externalReferences>
    <externalReference r:id="rId6"/>
  </externalReferences>
  <definedNames/>
  <calcPr calcMode="manual" fullCalcOnLoad="1"/>
</workbook>
</file>

<file path=xl/comments1.xml><?xml version="1.0" encoding="utf-8"?>
<comments xmlns="http://schemas.openxmlformats.org/spreadsheetml/2006/main">
  <authors>
    <author>balestat_g</author>
  </authors>
  <commentList>
    <comment ref="C6" authorId="0">
      <text>
        <r>
          <rPr>
            <sz val="8"/>
            <rFont val="Tahoma"/>
            <family val="2"/>
          </rPr>
          <t>2006</t>
        </r>
      </text>
    </comment>
    <comment ref="B10" authorId="0">
      <text>
        <r>
          <rPr>
            <sz val="8"/>
            <rFont val="Tahoma"/>
            <family val="2"/>
          </rPr>
          <t>1994</t>
        </r>
      </text>
    </comment>
    <comment ref="C11" authorId="0">
      <text>
        <r>
          <rPr>
            <sz val="8"/>
            <rFont val="Tahoma"/>
            <family val="2"/>
          </rPr>
          <t>2006</t>
        </r>
      </text>
    </comment>
    <comment ref="C15" authorId="0">
      <text>
        <r>
          <rPr>
            <sz val="8"/>
            <rFont val="Tahoma"/>
            <family val="2"/>
          </rPr>
          <t>2006</t>
        </r>
      </text>
    </comment>
    <comment ref="B17" authorId="0">
      <text>
        <r>
          <rPr>
            <sz val="8"/>
            <rFont val="Tahoma"/>
            <family val="2"/>
          </rPr>
          <t>1991</t>
        </r>
      </text>
    </comment>
    <comment ref="C18" authorId="0">
      <text>
        <r>
          <rPr>
            <sz val="8"/>
            <rFont val="Tahoma"/>
            <family val="2"/>
          </rPr>
          <t>2006</t>
        </r>
      </text>
    </comment>
    <comment ref="C20" authorId="0">
      <text>
        <r>
          <rPr>
            <sz val="8"/>
            <rFont val="Tahoma"/>
            <family val="2"/>
          </rPr>
          <t>2006</t>
        </r>
      </text>
    </comment>
    <comment ref="B21" authorId="0">
      <text>
        <r>
          <rPr>
            <sz val="8"/>
            <rFont val="Tahoma"/>
            <family val="2"/>
          </rPr>
          <t>1993</t>
        </r>
      </text>
    </comment>
    <comment ref="C23" authorId="0">
      <text>
        <r>
          <rPr>
            <sz val="8"/>
            <rFont val="Tahoma"/>
            <family val="2"/>
          </rPr>
          <t>2006</t>
        </r>
      </text>
    </comment>
    <comment ref="C26" authorId="0">
      <text>
        <r>
          <rPr>
            <sz val="8"/>
            <rFont val="Tahoma"/>
            <family val="2"/>
          </rPr>
          <t>2006</t>
        </r>
      </text>
    </comment>
    <comment ref="B27" authorId="0">
      <text>
        <r>
          <rPr>
            <sz val="8"/>
            <rFont val="Tahoma"/>
            <family val="2"/>
          </rPr>
          <t>1991</t>
        </r>
      </text>
    </comment>
    <comment ref="C30" authorId="0">
      <text>
        <r>
          <rPr>
            <sz val="8"/>
            <rFont val="Tahoma"/>
            <family val="2"/>
          </rPr>
          <t>2004</t>
        </r>
      </text>
    </comment>
    <comment ref="B31" authorId="0">
      <text>
        <r>
          <rPr>
            <sz val="8"/>
            <rFont val="Tahoma"/>
            <family val="2"/>
          </rPr>
          <t>1989</t>
        </r>
      </text>
    </comment>
    <comment ref="B33" authorId="0">
      <text>
        <r>
          <rPr>
            <sz val="8"/>
            <rFont val="Tahoma"/>
            <family val="2"/>
          </rPr>
          <t>1992</t>
        </r>
      </text>
    </comment>
    <comment ref="C33" authorId="0">
      <text>
        <r>
          <rPr>
            <sz val="8"/>
            <rFont val="Tahoma"/>
            <family val="2"/>
          </rPr>
          <t>2006</t>
        </r>
      </text>
    </comment>
  </commentList>
</comments>
</file>

<file path=xl/sharedStrings.xml><?xml version="1.0" encoding="utf-8"?>
<sst xmlns="http://schemas.openxmlformats.org/spreadsheetml/2006/main" count="88" uniqueCount="44">
  <si>
    <t>Panaroma de la santé 2009: Les indicateurs de l'OCDE - OECD © 2009 - ISBN 9789264075566</t>
  </si>
  <si>
    <t>3. Personnel de santé</t>
  </si>
  <si>
    <t>3.12 Pharmaciens</t>
  </si>
  <si>
    <t>Version 1 - Last updated: 19-Oct-2009</t>
  </si>
  <si>
    <t>3.12.1 et 3.12.2. Nombre de pharmaciens pour 100 000 habitants, 1990 et 2007 (ou année la plus proche)</t>
  </si>
  <si>
    <t xml:space="preserve"> </t>
  </si>
  <si>
    <t>TCAM</t>
  </si>
  <si>
    <t>Japon</t>
  </si>
  <si>
    <t>France</t>
  </si>
  <si>
    <t>Belgique</t>
  </si>
  <si>
    <t>Islande</t>
  </si>
  <si>
    <t>Espagne</t>
  </si>
  <si>
    <t>Finlande</t>
  </si>
  <si>
    <t>..</t>
  </si>
  <si>
    <t>Irlande</t>
  </si>
  <si>
    <t>Portugal</t>
  </si>
  <si>
    <t>Italie</t>
  </si>
  <si>
    <t>Grèce</t>
  </si>
  <si>
    <t>Australie</t>
  </si>
  <si>
    <t>Canada</t>
  </si>
  <si>
    <t>Etats-Unis</t>
  </si>
  <si>
    <t>OCDE</t>
  </si>
  <si>
    <t>Suède</t>
  </si>
  <si>
    <t>Luxembourg</t>
  </si>
  <si>
    <t>Nouvelle-Zélande</t>
  </si>
  <si>
    <t>Royaume-Uni</t>
  </si>
  <si>
    <t>Corée</t>
  </si>
  <si>
    <t>Pologne</t>
  </si>
  <si>
    <t>Autriche</t>
  </si>
  <si>
    <t>Allemagne</t>
  </si>
  <si>
    <t>République tchèque</t>
  </si>
  <si>
    <t>Hongrie</t>
  </si>
  <si>
    <t>République slovaque</t>
  </si>
  <si>
    <t>Norvège</t>
  </si>
  <si>
    <t>Turquie</t>
  </si>
  <si>
    <t>Danemark</t>
  </si>
  <si>
    <t>Pays-Bas</t>
  </si>
  <si>
    <t>Source: Eco-Santé OCDE 2009.</t>
  </si>
  <si>
    <t>3.12.3. Nombre de pharmacies et autres officines dispensant des médicaments sur prescription 
pour 100 000 habitants dans quelques pays de l'OCDE, 2007</t>
  </si>
  <si>
    <t>Pharmacies and others</t>
  </si>
  <si>
    <t>habitants (thousands)</t>
  </si>
  <si>
    <t>Pharma per 100 000 pop</t>
  </si>
  <si>
    <r>
      <t xml:space="preserve">Sources: Vogler et al. (2008) </t>
    </r>
    <r>
      <rPr>
        <sz val="8"/>
        <color indexed="8"/>
        <rFont val="Arial"/>
        <family val="2"/>
      </rPr>
      <t>et</t>
    </r>
    <r>
      <rPr>
        <i/>
        <sz val="8"/>
        <color indexed="8"/>
        <rFont val="Arial"/>
        <family val="2"/>
      </rPr>
      <t xml:space="preserve"> Japonese Pharmaceutical Association (2008).</t>
    </r>
  </si>
  <si>
    <r>
      <t xml:space="preserve">3.12.2. </t>
    </r>
    <r>
      <rPr>
        <b/>
        <sz val="9"/>
        <color indexed="8"/>
        <rFont val="Arial"/>
        <family val="2"/>
      </rPr>
      <t>Variation du nombre de pharmaciens par habitant, 1990-2007 (ou année la plus proche)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</si>
</sst>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  <numFmt numFmtId="166" formatCode="#,##0.0"/>
  </numFmts>
  <fonts count="5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i/>
      <sz val="9"/>
      <color indexed="8"/>
      <name val="Arial"/>
      <family val="2"/>
    </font>
    <font>
      <sz val="8"/>
      <name val="Tahoma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62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4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4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7" fillId="0" borderId="0" xfId="52" applyAlignment="1" applyProtection="1">
      <alignment/>
      <protection/>
    </xf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right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1" fontId="0" fillId="0" borderId="0" xfId="0" applyNumberFormat="1" applyFill="1" applyAlignment="1">
      <alignment horizontal="right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right"/>
    </xf>
    <xf numFmtId="1" fontId="45" fillId="0" borderId="0" xfId="0" applyNumberFormat="1" applyFont="1" applyAlignment="1">
      <alignment/>
    </xf>
    <xf numFmtId="164" fontId="4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164" fontId="0" fillId="0" borderId="11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 wrapText="1"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right"/>
    </xf>
    <xf numFmtId="164" fontId="47" fillId="0" borderId="0" xfId="0" applyNumberFormat="1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/>
    </xf>
    <xf numFmtId="0" fontId="47" fillId="0" borderId="11" xfId="0" applyFont="1" applyBorder="1" applyAlignment="1">
      <alignment/>
    </xf>
    <xf numFmtId="164" fontId="47" fillId="0" borderId="11" xfId="0" applyNumberFormat="1" applyFont="1" applyBorder="1" applyAlignment="1">
      <alignment/>
    </xf>
    <xf numFmtId="0" fontId="50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2"/>
          <c:w val="0.9787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632523"/>
              </a:solidFill>
              <a:ln w="3175">
                <a:noFill/>
              </a:ln>
            </c:spPr>
          </c:dPt>
          <c:dLbls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n.d.</a:t>
                    </a:r>
                  </a:p>
                </c:rich>
              </c:tx>
              <c:numFmt formatCode="#,##0.0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#,##0.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29"/>
              <c:pt idx="0">
                <c:v>Japon</c:v>
              </c:pt>
              <c:pt idx="1">
                <c:v>France</c:v>
              </c:pt>
              <c:pt idx="2">
                <c:v>Belgique</c:v>
              </c:pt>
              <c:pt idx="3">
                <c:v>Islande</c:v>
              </c:pt>
              <c:pt idx="4">
                <c:v>Espagne</c:v>
              </c:pt>
              <c:pt idx="5">
                <c:v>Finlande</c:v>
              </c:pt>
              <c:pt idx="6">
                <c:v>Irlande</c:v>
              </c:pt>
              <c:pt idx="7">
                <c:v>Portugal</c:v>
              </c:pt>
              <c:pt idx="8">
                <c:v>Italie</c:v>
              </c:pt>
              <c:pt idx="9">
                <c:v>Grèce</c:v>
              </c:pt>
              <c:pt idx="10">
                <c:v>Australie</c:v>
              </c:pt>
              <c:pt idx="11">
                <c:v>Canada</c:v>
              </c:pt>
              <c:pt idx="12">
                <c:v>Etats-Unis</c:v>
              </c:pt>
              <c:pt idx="13">
                <c:v>OCDE</c:v>
              </c:pt>
              <c:pt idx="14">
                <c:v>Suède</c:v>
              </c:pt>
              <c:pt idx="15">
                <c:v>Luxembourg</c:v>
              </c:pt>
              <c:pt idx="16">
                <c:v>Nouvelle-Zélande</c:v>
              </c:pt>
              <c:pt idx="17">
                <c:v>Royaume-Uni</c:v>
              </c:pt>
              <c:pt idx="18">
                <c:v>Corée</c:v>
              </c:pt>
              <c:pt idx="19">
                <c:v>Pologne</c:v>
              </c:pt>
              <c:pt idx="20">
                <c:v>Autriche</c:v>
              </c:pt>
              <c:pt idx="21">
                <c:v>Allemagne</c:v>
              </c:pt>
              <c:pt idx="22">
                <c:v>République tchèque</c:v>
              </c:pt>
              <c:pt idx="23">
                <c:v>Hongrie</c:v>
              </c:pt>
              <c:pt idx="24">
                <c:v>République slovaque</c:v>
              </c:pt>
              <c:pt idx="25">
                <c:v>Norvège</c:v>
              </c:pt>
              <c:pt idx="26">
                <c:v>Turquie</c:v>
              </c:pt>
              <c:pt idx="27">
                <c:v>Danemark</c:v>
              </c:pt>
              <c:pt idx="28">
                <c:v>Pays-Bas</c:v>
              </c:pt>
            </c:strLit>
          </c:cat>
          <c:val>
            <c:numLit>
              <c:ptCount val="29"/>
              <c:pt idx="0">
                <c:v>3.96532200471866</c:v>
              </c:pt>
              <c:pt idx="1">
                <c:v>1.4103537276662</c:v>
              </c:pt>
              <c:pt idx="2">
                <c:v>-0.39153370311692</c:v>
              </c:pt>
              <c:pt idx="3">
                <c:v>1.53436787507786</c:v>
              </c:pt>
              <c:pt idx="4">
                <c:v>6.26790745687904</c:v>
              </c:pt>
              <c:pt idx="5">
                <c:v>0</c:v>
              </c:pt>
              <c:pt idx="6">
                <c:v>3.08944812464296</c:v>
              </c:pt>
              <c:pt idx="7">
                <c:v>3.4562350827533</c:v>
              </c:pt>
              <c:pt idx="8">
                <c:v>0</c:v>
              </c:pt>
              <c:pt idx="9">
                <c:v>1.088833367655</c:v>
              </c:pt>
              <c:pt idx="10">
                <c:v>0</c:v>
              </c:pt>
              <c:pt idx="11">
                <c:v>1.34742192852693</c:v>
              </c:pt>
              <c:pt idx="12">
                <c:v>0</c:v>
              </c:pt>
              <c:pt idx="13">
                <c:v>1.83674543987596</c:v>
              </c:pt>
              <c:pt idx="14">
                <c:v>0</c:v>
              </c:pt>
              <c:pt idx="15">
                <c:v>1.81131187718355</c:v>
              </c:pt>
              <c:pt idx="16">
                <c:v>0</c:v>
              </c:pt>
              <c:pt idx="17">
                <c:v>0.999112472579489</c:v>
              </c:pt>
              <c:pt idx="18">
                <c:v>0</c:v>
              </c:pt>
              <c:pt idx="19">
                <c:v>2.51338614415493</c:v>
              </c:pt>
              <c:pt idx="20">
                <c:v>1.81427452121228</c:v>
              </c:pt>
              <c:pt idx="21">
                <c:v>0.89839180364375</c:v>
              </c:pt>
              <c:pt idx="22">
                <c:v>2.30718684264468</c:v>
              </c:pt>
              <c:pt idx="23">
                <c:v>3.05045803307273</c:v>
              </c:pt>
              <c:pt idx="24">
                <c:v>0</c:v>
              </c:pt>
              <c:pt idx="25">
                <c:v>0.122179615878859</c:v>
              </c:pt>
              <c:pt idx="26">
                <c:v>1.32126165547759</c:v>
              </c:pt>
              <c:pt idx="27">
                <c:v>-0.949261457913342</c:v>
              </c:pt>
              <c:pt idx="28">
                <c:v>1.07825142478168</c:v>
              </c:pt>
            </c:numLit>
          </c:val>
        </c:ser>
        <c:gapWidth val="80"/>
        <c:axId val="3153528"/>
        <c:axId val="28381753"/>
      </c:barChart>
      <c:catAx>
        <c:axId val="31535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381753"/>
        <c:crosses val="autoZero"/>
        <c:auto val="1"/>
        <c:lblOffset val="100"/>
        <c:tickLblSkip val="1"/>
        <c:noMultiLvlLbl val="0"/>
      </c:catAx>
      <c:valAx>
        <c:axId val="28381753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5352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0.9915</cdr:y>
    </cdr:from>
    <cdr:to>
      <cdr:x>-0.00275</cdr:x>
      <cdr:y>0.99275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529590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Taux de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croissance annuel moyen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4</xdr:col>
      <xdr:colOff>600075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609600" y="647700"/>
        <a:ext cx="24288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Excel%20tables\statwork\hag\fr\812009112P1G03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3.12.1_3.12.2"/>
      <sheetName val="Data3.12.3"/>
    </sheetNames>
    <sheetDataSet>
      <sheetData sheetId="3">
        <row r="6">
          <cell r="A6" t="str">
            <v>Japon</v>
          </cell>
          <cell r="D6">
            <v>3.9653220047186633</v>
          </cell>
        </row>
        <row r="7">
          <cell r="A7" t="str">
            <v>France</v>
          </cell>
          <cell r="D7">
            <v>1.4103537276662026</v>
          </cell>
        </row>
        <row r="8">
          <cell r="A8" t="str">
            <v>Belgique</v>
          </cell>
          <cell r="D8">
            <v>-0.3915337031169197</v>
          </cell>
        </row>
        <row r="9">
          <cell r="A9" t="str">
            <v>Islande</v>
          </cell>
          <cell r="D9">
            <v>1.5343678750778578</v>
          </cell>
        </row>
        <row r="10">
          <cell r="A10" t="str">
            <v>Espagne</v>
          </cell>
          <cell r="D10">
            <v>6.2679074568790405</v>
          </cell>
        </row>
        <row r="11">
          <cell r="A11" t="str">
            <v>Finlande</v>
          </cell>
          <cell r="D11" t="str">
            <v>..</v>
          </cell>
        </row>
        <row r="12">
          <cell r="A12" t="str">
            <v>Irlande</v>
          </cell>
          <cell r="D12">
            <v>3.0894481246429573</v>
          </cell>
        </row>
        <row r="13">
          <cell r="A13" t="str">
            <v>Portugal</v>
          </cell>
          <cell r="D13">
            <v>3.4562350827533006</v>
          </cell>
        </row>
        <row r="14">
          <cell r="A14" t="str">
            <v>Italie</v>
          </cell>
          <cell r="D14" t="str">
            <v>..</v>
          </cell>
        </row>
        <row r="15">
          <cell r="A15" t="str">
            <v>Grèce</v>
          </cell>
          <cell r="D15">
            <v>1.0888333676549955</v>
          </cell>
        </row>
        <row r="16">
          <cell r="A16" t="str">
            <v>Australie</v>
          </cell>
          <cell r="D16" t="str">
            <v>..</v>
          </cell>
        </row>
        <row r="17">
          <cell r="A17" t="str">
            <v>Canada</v>
          </cell>
          <cell r="D17">
            <v>1.3474219285269262</v>
          </cell>
        </row>
        <row r="18">
          <cell r="A18" t="str">
            <v>Etats-Unis</v>
          </cell>
          <cell r="D18" t="str">
            <v>..</v>
          </cell>
        </row>
        <row r="19">
          <cell r="A19" t="str">
            <v>OCDE</v>
          </cell>
          <cell r="D19">
            <v>1.8367454398759624</v>
          </cell>
        </row>
        <row r="20">
          <cell r="A20" t="str">
            <v>Suède</v>
          </cell>
          <cell r="D20" t="str">
            <v>..</v>
          </cell>
        </row>
        <row r="21">
          <cell r="A21" t="str">
            <v>Luxembourg</v>
          </cell>
          <cell r="D21">
            <v>1.8113118771835524</v>
          </cell>
        </row>
        <row r="22">
          <cell r="A22" t="str">
            <v>Nouvelle-Zélande</v>
          </cell>
          <cell r="D22" t="str">
            <v>..</v>
          </cell>
        </row>
        <row r="23">
          <cell r="A23" t="str">
            <v>Royaume-Uni</v>
          </cell>
          <cell r="D23">
            <v>0.9991124725794887</v>
          </cell>
        </row>
        <row r="24">
          <cell r="A24" t="str">
            <v>Corée</v>
          </cell>
          <cell r="D24" t="str">
            <v>..</v>
          </cell>
        </row>
        <row r="25">
          <cell r="A25" t="str">
            <v>Pologne</v>
          </cell>
          <cell r="D25">
            <v>2.5133861441549277</v>
          </cell>
        </row>
        <row r="26">
          <cell r="A26" t="str">
            <v>Autriche</v>
          </cell>
          <cell r="D26">
            <v>1.814274521212278</v>
          </cell>
        </row>
        <row r="27">
          <cell r="A27" t="str">
            <v>Allemagne</v>
          </cell>
          <cell r="D27">
            <v>0.8983918036437499</v>
          </cell>
        </row>
        <row r="28">
          <cell r="A28" t="str">
            <v>République tchèque</v>
          </cell>
          <cell r="D28">
            <v>2.3071868426446818</v>
          </cell>
        </row>
        <row r="29">
          <cell r="A29" t="str">
            <v>Hongrie</v>
          </cell>
          <cell r="D29">
            <v>3.0504580330727338</v>
          </cell>
        </row>
        <row r="30">
          <cell r="A30" t="str">
            <v>République slovaque</v>
          </cell>
          <cell r="D30" t="str">
            <v>..</v>
          </cell>
        </row>
        <row r="31">
          <cell r="A31" t="str">
            <v>Norvège</v>
          </cell>
          <cell r="D31">
            <v>0.12217961587885906</v>
          </cell>
        </row>
        <row r="32">
          <cell r="A32" t="str">
            <v>Turquie</v>
          </cell>
          <cell r="D32">
            <v>1.3212616554775902</v>
          </cell>
        </row>
        <row r="33">
          <cell r="A33" t="str">
            <v>Danemark</v>
          </cell>
          <cell r="D33">
            <v>-0.9492614579133418</v>
          </cell>
        </row>
        <row r="34">
          <cell r="A34" t="str">
            <v>Pays-Bas</v>
          </cell>
          <cell r="D34">
            <v>1.0782514247816843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566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C00000"/>
  </sheetPr>
  <dimension ref="A1:F36"/>
  <sheetViews>
    <sheetView zoomScale="88" zoomScaleNormal="88" zoomScalePageLayoutView="0" workbookViewId="0" topLeftCell="A1">
      <selection activeCell="A1" sqref="A1"/>
    </sheetView>
  </sheetViews>
  <sheetFormatPr defaultColWidth="9.140625" defaultRowHeight="12.75"/>
  <cols>
    <col min="1" max="1" width="20.421875" style="0" customWidth="1"/>
  </cols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ht="12.75">
      <c r="A3" s="2" t="s">
        <v>3</v>
      </c>
    </row>
    <row r="4" ht="12.75">
      <c r="A4" s="3" t="s">
        <v>4</v>
      </c>
    </row>
    <row r="5" spans="1:4" ht="13.5" thickBot="1">
      <c r="A5" s="4" t="s">
        <v>5</v>
      </c>
      <c r="B5" s="4">
        <v>1990</v>
      </c>
      <c r="C5" s="4">
        <v>2007</v>
      </c>
      <c r="D5" s="5" t="s">
        <v>6</v>
      </c>
    </row>
    <row r="6" spans="1:4" ht="12.75">
      <c r="A6" t="s">
        <v>7</v>
      </c>
      <c r="B6" s="6">
        <v>73</v>
      </c>
      <c r="C6" s="6">
        <v>136</v>
      </c>
      <c r="D6" s="7">
        <f>((C6/B6)^(1/(2006-1990))-1)*100</f>
        <v>3.9653220047186633</v>
      </c>
    </row>
    <row r="7" spans="1:4" ht="12.75">
      <c r="A7" t="s">
        <v>8</v>
      </c>
      <c r="B7" s="6">
        <v>93</v>
      </c>
      <c r="C7" s="6">
        <v>118</v>
      </c>
      <c r="D7" s="7">
        <f>((C7/B7)^(1/(2007-1990))-1)*100</f>
        <v>1.4103537276662026</v>
      </c>
    </row>
    <row r="8" spans="1:4" ht="12.75">
      <c r="A8" t="s">
        <v>9</v>
      </c>
      <c r="B8" s="6">
        <v>124</v>
      </c>
      <c r="C8" s="6">
        <v>115.99999999999999</v>
      </c>
      <c r="D8" s="7">
        <f>((C8/B8)^(1/(2007-1990))-1)*100</f>
        <v>-0.3915337031169197</v>
      </c>
    </row>
    <row r="9" spans="1:4" ht="12.75">
      <c r="A9" t="s">
        <v>10</v>
      </c>
      <c r="B9" s="6">
        <v>88</v>
      </c>
      <c r="C9" s="6">
        <v>113.99999999999999</v>
      </c>
      <c r="D9" s="7">
        <f>((C9/B9)^(1/(2007-1990))-1)*100</f>
        <v>1.5343678750778578</v>
      </c>
    </row>
    <row r="10" spans="1:4" ht="12.75">
      <c r="A10" t="s">
        <v>11</v>
      </c>
      <c r="B10" s="6">
        <v>49</v>
      </c>
      <c r="C10" s="6">
        <v>108</v>
      </c>
      <c r="D10" s="7">
        <f>((C10/B10)^(1/(2007-1994))-1)*100</f>
        <v>6.2679074568790405</v>
      </c>
    </row>
    <row r="11" spans="1:6" ht="12.75">
      <c r="A11" t="s">
        <v>12</v>
      </c>
      <c r="B11" s="8" t="s">
        <v>13</v>
      </c>
      <c r="C11" s="6">
        <v>105</v>
      </c>
      <c r="D11" s="9" t="s">
        <v>13</v>
      </c>
      <c r="F11" s="10"/>
    </row>
    <row r="12" spans="1:4" ht="12.75">
      <c r="A12" t="s">
        <v>14</v>
      </c>
      <c r="B12" s="6">
        <v>62</v>
      </c>
      <c r="C12" s="6">
        <v>104</v>
      </c>
      <c r="D12" s="7">
        <f>((C12/B12)^(1/(2007-1990))-1)*100</f>
        <v>3.0894481246429573</v>
      </c>
    </row>
    <row r="13" spans="1:4" ht="12.75">
      <c r="A13" t="s">
        <v>15</v>
      </c>
      <c r="B13" s="6">
        <v>55.00000000000001</v>
      </c>
      <c r="C13" s="6">
        <v>98</v>
      </c>
      <c r="D13" s="7">
        <f>((C13/B13)^(1/(2007-1990))-1)*100</f>
        <v>3.4562350827533006</v>
      </c>
    </row>
    <row r="14" spans="1:6" ht="12.75">
      <c r="A14" t="s">
        <v>16</v>
      </c>
      <c r="B14" s="8" t="s">
        <v>13</v>
      </c>
      <c r="C14" s="6">
        <v>94</v>
      </c>
      <c r="D14" s="9" t="s">
        <v>13</v>
      </c>
      <c r="F14" s="10"/>
    </row>
    <row r="15" spans="1:4" ht="12.75">
      <c r="A15" t="s">
        <v>17</v>
      </c>
      <c r="B15" s="6">
        <v>74</v>
      </c>
      <c r="C15" s="6">
        <v>88</v>
      </c>
      <c r="D15" s="7">
        <f>((C15/B15)^(1/(2006-1990))-1)*100</f>
        <v>1.0888333676549955</v>
      </c>
    </row>
    <row r="16" spans="1:6" ht="12.75">
      <c r="A16" t="s">
        <v>18</v>
      </c>
      <c r="B16" s="11" t="s">
        <v>13</v>
      </c>
      <c r="C16" s="6">
        <v>87</v>
      </c>
      <c r="D16" s="9" t="s">
        <v>13</v>
      </c>
      <c r="F16" s="10"/>
    </row>
    <row r="17" spans="1:4" ht="12.75">
      <c r="A17" t="s">
        <v>19</v>
      </c>
      <c r="B17" s="6">
        <v>67</v>
      </c>
      <c r="C17" s="6">
        <v>83</v>
      </c>
      <c r="D17" s="7">
        <f>((C17/B17)^(1/(2007-1991))-1)*100</f>
        <v>1.3474219285269262</v>
      </c>
    </row>
    <row r="18" spans="1:6" ht="12.75">
      <c r="A18" t="s">
        <v>20</v>
      </c>
      <c r="B18" s="8" t="s">
        <v>13</v>
      </c>
      <c r="C18" s="6">
        <v>80</v>
      </c>
      <c r="D18" s="9" t="s">
        <v>13</v>
      </c>
      <c r="F18" s="10"/>
    </row>
    <row r="19" spans="1:6" ht="12.75">
      <c r="A19" s="12" t="s">
        <v>21</v>
      </c>
      <c r="B19" s="13" t="s">
        <v>13</v>
      </c>
      <c r="C19" s="14">
        <v>76.35714285714286</v>
      </c>
      <c r="D19" s="15">
        <v>1.8367454398759624</v>
      </c>
      <c r="F19" s="10"/>
    </row>
    <row r="20" spans="1:6" ht="12.75">
      <c r="A20" t="s">
        <v>22</v>
      </c>
      <c r="B20" s="8" t="s">
        <v>13</v>
      </c>
      <c r="C20" s="6">
        <v>73</v>
      </c>
      <c r="D20" s="9" t="s">
        <v>13</v>
      </c>
      <c r="F20" s="10"/>
    </row>
    <row r="21" spans="1:4" ht="12.75">
      <c r="A21" t="s">
        <v>23</v>
      </c>
      <c r="B21" s="6">
        <v>56.00000000000001</v>
      </c>
      <c r="C21" s="6">
        <v>72</v>
      </c>
      <c r="D21" s="7">
        <f>((C21/B21)^(1/(2007-1993))-1)*100</f>
        <v>1.8113118771835524</v>
      </c>
    </row>
    <row r="22" spans="1:6" ht="12.75">
      <c r="A22" t="s">
        <v>24</v>
      </c>
      <c r="B22" s="8" t="s">
        <v>13</v>
      </c>
      <c r="C22" s="6">
        <v>68</v>
      </c>
      <c r="D22" s="9" t="s">
        <v>13</v>
      </c>
      <c r="F22" s="10"/>
    </row>
    <row r="23" spans="1:4" ht="12.75">
      <c r="A23" t="s">
        <v>25</v>
      </c>
      <c r="B23" s="6">
        <v>57.99999999999999</v>
      </c>
      <c r="C23" s="6">
        <v>68</v>
      </c>
      <c r="D23" s="7">
        <f>((C23/B23)^(1/(2006-1990))-1)*100</f>
        <v>0.9991124725794887</v>
      </c>
    </row>
    <row r="24" spans="1:6" ht="12.75">
      <c r="A24" t="s">
        <v>26</v>
      </c>
      <c r="B24" s="8" t="s">
        <v>13</v>
      </c>
      <c r="C24" s="6">
        <v>65</v>
      </c>
      <c r="D24" s="8" t="s">
        <v>13</v>
      </c>
      <c r="F24" s="10"/>
    </row>
    <row r="25" spans="1:4" ht="12.75">
      <c r="A25" t="s">
        <v>27</v>
      </c>
      <c r="B25" s="6">
        <v>40</v>
      </c>
      <c r="C25" s="6">
        <v>61</v>
      </c>
      <c r="D25" s="7">
        <f>((C25/B25)^(1/(2007-1990))-1)*100</f>
        <v>2.5133861441549277</v>
      </c>
    </row>
    <row r="26" spans="1:4" ht="12.75">
      <c r="A26" t="s">
        <v>28</v>
      </c>
      <c r="B26" s="6">
        <v>45</v>
      </c>
      <c r="C26" s="6">
        <v>60</v>
      </c>
      <c r="D26" s="7">
        <f>((C26/B26)^(1/(2006-1990))-1)*100</f>
        <v>1.814274521212278</v>
      </c>
    </row>
    <row r="27" spans="1:4" ht="12.75">
      <c r="A27" t="s">
        <v>29</v>
      </c>
      <c r="B27" s="6">
        <v>52</v>
      </c>
      <c r="C27" s="6">
        <v>60</v>
      </c>
      <c r="D27" s="7">
        <f>((C27/B27)^(1/(2007-1991))-1)*100</f>
        <v>0.8983918036437499</v>
      </c>
    </row>
    <row r="28" spans="1:4" ht="12.75">
      <c r="A28" t="s">
        <v>30</v>
      </c>
      <c r="B28" s="6">
        <v>38</v>
      </c>
      <c r="C28" s="6">
        <v>56.00000000000001</v>
      </c>
      <c r="D28" s="7">
        <f>((C28/B28)^(1/(2007-1990))-1)*100</f>
        <v>2.3071868426446818</v>
      </c>
    </row>
    <row r="29" spans="1:4" ht="12.75">
      <c r="A29" t="s">
        <v>31</v>
      </c>
      <c r="B29" s="6">
        <v>33</v>
      </c>
      <c r="C29" s="6">
        <v>55.00000000000001</v>
      </c>
      <c r="D29" s="7">
        <f>((C29/B29)^(1/(2007-1990))-1)*100</f>
        <v>3.0504580330727338</v>
      </c>
    </row>
    <row r="30" spans="1:6" ht="12.75">
      <c r="A30" t="s">
        <v>32</v>
      </c>
      <c r="B30" s="8" t="s">
        <v>13</v>
      </c>
      <c r="C30" s="6">
        <v>49</v>
      </c>
      <c r="D30" s="9" t="s">
        <v>13</v>
      </c>
      <c r="F30" s="10"/>
    </row>
    <row r="31" spans="1:4" ht="12.75">
      <c r="A31" t="s">
        <v>33</v>
      </c>
      <c r="B31" s="6">
        <v>45</v>
      </c>
      <c r="C31" s="6">
        <v>46</v>
      </c>
      <c r="D31" s="7">
        <f>((C31/B31)^(1/(2007-1989))-1)*100</f>
        <v>0.12217961587885906</v>
      </c>
    </row>
    <row r="32" spans="1:4" ht="12.75">
      <c r="A32" t="s">
        <v>34</v>
      </c>
      <c r="B32" s="6">
        <v>28.000000000000004</v>
      </c>
      <c r="C32" s="6">
        <v>35</v>
      </c>
      <c r="D32" s="7">
        <f>((C32/B32)^(1/(2007-1990))-1)*100</f>
        <v>1.3212616554775902</v>
      </c>
    </row>
    <row r="33" spans="1:4" ht="12.75">
      <c r="A33" t="s">
        <v>35</v>
      </c>
      <c r="B33" s="6">
        <v>24</v>
      </c>
      <c r="C33" s="6">
        <v>21</v>
      </c>
      <c r="D33" s="7">
        <f>((C33/B33)^(1/(2006-1992))-1)*100</f>
        <v>-0.9492614579133418</v>
      </c>
    </row>
    <row r="34" spans="1:4" ht="13.5" thickBot="1">
      <c r="A34" s="16" t="s">
        <v>36</v>
      </c>
      <c r="B34" s="17">
        <v>15</v>
      </c>
      <c r="C34" s="17">
        <v>18</v>
      </c>
      <c r="D34" s="18">
        <f>((C34/B34)^(1/(2007-1990))-1)*100</f>
        <v>1.0782514247816843</v>
      </c>
    </row>
    <row r="36" ht="12.75">
      <c r="A36" s="19" t="s">
        <v>37</v>
      </c>
    </row>
  </sheetData>
  <sheetProtection/>
  <hyperlinks>
    <hyperlink ref="A1" r:id="rId1" display="http://www.sourceoecd.org/9789264075566"/>
  </hyperlinks>
  <printOptions/>
  <pageMargins left="0.7" right="0.7" top="0.75" bottom="0.75" header="0.3" footer="0.3"/>
  <pageSetup horizontalDpi="600" verticalDpi="600" orientation="portrait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rgb="FFC00000"/>
  </sheetPr>
  <dimension ref="A1:D31"/>
  <sheetViews>
    <sheetView zoomScalePageLayoutView="0" workbookViewId="0" topLeftCell="A1">
      <selection activeCell="A1" sqref="A1:D2"/>
    </sheetView>
  </sheetViews>
  <sheetFormatPr defaultColWidth="9.140625" defaultRowHeight="12.75"/>
  <cols>
    <col min="1" max="1" width="20.00390625" style="20" customWidth="1"/>
    <col min="2" max="3" width="19.7109375" style="20" bestFit="1" customWidth="1"/>
    <col min="4" max="4" width="20.8515625" style="20" bestFit="1" customWidth="1"/>
    <col min="5" max="16384" width="9.140625" style="20" customWidth="1"/>
  </cols>
  <sheetData>
    <row r="1" ht="12.75">
      <c r="A1" s="1" t="s">
        <v>0</v>
      </c>
    </row>
    <row r="2" spans="1:2" ht="12">
      <c r="A2" s="21" t="s">
        <v>1</v>
      </c>
      <c r="B2" s="20" t="s">
        <v>2</v>
      </c>
    </row>
    <row r="3" ht="12">
      <c r="A3" s="21" t="s">
        <v>3</v>
      </c>
    </row>
    <row r="4" spans="1:4" ht="12">
      <c r="A4" s="22" t="s">
        <v>38</v>
      </c>
      <c r="B4" s="23"/>
      <c r="C4" s="23"/>
      <c r="D4" s="23"/>
    </row>
    <row r="5" spans="1:4" ht="12">
      <c r="A5" s="24"/>
      <c r="B5" s="24"/>
      <c r="C5" s="24"/>
      <c r="D5" s="24"/>
    </row>
    <row r="6" spans="1:4" ht="12.75" thickBot="1">
      <c r="A6" s="25"/>
      <c r="B6" s="26" t="s">
        <v>39</v>
      </c>
      <c r="C6" s="26" t="s">
        <v>40</v>
      </c>
      <c r="D6" s="26" t="s">
        <v>41</v>
      </c>
    </row>
    <row r="7" spans="1:4" ht="12">
      <c r="A7" s="20" t="s">
        <v>17</v>
      </c>
      <c r="B7" s="20">
        <v>8700</v>
      </c>
      <c r="C7" s="20">
        <v>11193</v>
      </c>
      <c r="D7" s="27">
        <f>B7/C7*100</f>
        <v>77.72715089788261</v>
      </c>
    </row>
    <row r="8" spans="1:4" ht="12">
      <c r="A8" s="20" t="s">
        <v>9</v>
      </c>
      <c r="B8" s="20">
        <v>5224</v>
      </c>
      <c r="C8" s="20">
        <v>10623</v>
      </c>
      <c r="D8" s="27">
        <f aca="true" t="shared" si="0" ref="D8:D27">B8/C8*100</f>
        <v>49.176315541749034</v>
      </c>
    </row>
    <row r="9" spans="1:4" ht="12">
      <c r="A9" s="20" t="s">
        <v>7</v>
      </c>
      <c r="B9" s="20">
        <v>52539</v>
      </c>
      <c r="C9" s="20">
        <v>127771</v>
      </c>
      <c r="D9" s="27">
        <f t="shared" si="0"/>
        <v>41.11965939062855</v>
      </c>
    </row>
    <row r="10" spans="1:4" ht="12">
      <c r="A10" s="20" t="s">
        <v>14</v>
      </c>
      <c r="B10" s="20">
        <f>1500+140</f>
        <v>1640</v>
      </c>
      <c r="C10" s="20">
        <v>4339</v>
      </c>
      <c r="D10" s="27">
        <f t="shared" si="0"/>
        <v>37.796727356533765</v>
      </c>
    </row>
    <row r="11" spans="1:4" ht="12">
      <c r="A11" s="20" t="s">
        <v>8</v>
      </c>
      <c r="B11" s="20">
        <f>22600+120</f>
        <v>22720</v>
      </c>
      <c r="C11" s="20">
        <v>61707</v>
      </c>
      <c r="D11" s="27">
        <f t="shared" si="0"/>
        <v>36.81916152138331</v>
      </c>
    </row>
    <row r="12" spans="1:4" ht="12">
      <c r="A12" s="20" t="s">
        <v>34</v>
      </c>
      <c r="B12" s="20">
        <v>22600</v>
      </c>
      <c r="C12" s="20">
        <v>70586</v>
      </c>
      <c r="D12" s="27">
        <f t="shared" si="0"/>
        <v>32.0176805598844</v>
      </c>
    </row>
    <row r="13" spans="1:4" ht="12">
      <c r="A13" s="20" t="s">
        <v>27</v>
      </c>
      <c r="B13" s="20">
        <v>11300</v>
      </c>
      <c r="C13" s="20">
        <v>38121</v>
      </c>
      <c r="D13" s="27">
        <f t="shared" si="0"/>
        <v>29.642454290286196</v>
      </c>
    </row>
    <row r="14" spans="1:4" ht="12">
      <c r="A14" s="20" t="s">
        <v>16</v>
      </c>
      <c r="B14" s="20">
        <v>17400</v>
      </c>
      <c r="C14" s="20">
        <v>58880</v>
      </c>
      <c r="D14" s="27">
        <f t="shared" si="0"/>
        <v>29.55163043478261</v>
      </c>
    </row>
    <row r="15" spans="1:4" ht="12">
      <c r="A15" s="28" t="s">
        <v>21</v>
      </c>
      <c r="B15" s="28"/>
      <c r="C15" s="28"/>
      <c r="D15" s="29">
        <v>28.42739068926922</v>
      </c>
    </row>
    <row r="16" spans="1:4" ht="12">
      <c r="A16" s="20" t="s">
        <v>32</v>
      </c>
      <c r="B16" s="20">
        <v>1500</v>
      </c>
      <c r="C16" s="20">
        <v>5398</v>
      </c>
      <c r="D16" s="27">
        <f t="shared" si="0"/>
        <v>27.78806965542794</v>
      </c>
    </row>
    <row r="17" spans="1:4" ht="12">
      <c r="A17" s="20" t="s">
        <v>31</v>
      </c>
      <c r="B17" s="20">
        <f>2700+67</f>
        <v>2767</v>
      </c>
      <c r="C17" s="20">
        <v>10056</v>
      </c>
      <c r="D17" s="27">
        <f t="shared" si="0"/>
        <v>27.51591089896579</v>
      </c>
    </row>
    <row r="18" spans="1:4" ht="12">
      <c r="A18" s="20" t="s">
        <v>28</v>
      </c>
      <c r="B18" s="20">
        <f>1200+1000+5</f>
        <v>2205</v>
      </c>
      <c r="C18" s="20">
        <v>8315</v>
      </c>
      <c r="D18" s="27">
        <f t="shared" si="0"/>
        <v>26.51834034876729</v>
      </c>
    </row>
    <row r="19" spans="1:4" ht="12">
      <c r="A19" s="20" t="s">
        <v>29</v>
      </c>
      <c r="B19" s="20">
        <v>21500</v>
      </c>
      <c r="C19" s="20">
        <v>82257</v>
      </c>
      <c r="D19" s="27">
        <f t="shared" si="0"/>
        <v>26.137593153166293</v>
      </c>
    </row>
    <row r="20" spans="1:4" ht="12">
      <c r="A20" s="20" t="s">
        <v>15</v>
      </c>
      <c r="B20" s="20">
        <v>2700</v>
      </c>
      <c r="C20" s="20">
        <v>10604</v>
      </c>
      <c r="D20" s="27">
        <f t="shared" si="0"/>
        <v>25.462089777442475</v>
      </c>
    </row>
    <row r="21" spans="1:4" ht="12">
      <c r="A21" s="20" t="s">
        <v>30</v>
      </c>
      <c r="B21" s="20">
        <v>2360</v>
      </c>
      <c r="C21" s="20">
        <v>10323</v>
      </c>
      <c r="D21" s="27">
        <f t="shared" si="0"/>
        <v>22.86157124866802</v>
      </c>
    </row>
    <row r="22" spans="1:4" ht="12">
      <c r="A22" s="20" t="s">
        <v>25</v>
      </c>
      <c r="B22" s="20">
        <v>11600</v>
      </c>
      <c r="C22" s="20">
        <v>60975</v>
      </c>
      <c r="D22" s="27">
        <f t="shared" si="0"/>
        <v>19.02419024190242</v>
      </c>
    </row>
    <row r="23" spans="1:4" ht="12">
      <c r="A23" s="20" t="s">
        <v>12</v>
      </c>
      <c r="B23" s="20">
        <v>800</v>
      </c>
      <c r="C23" s="20">
        <v>5289</v>
      </c>
      <c r="D23" s="27">
        <f t="shared" si="0"/>
        <v>15.125732652675364</v>
      </c>
    </row>
    <row r="24" spans="1:4" ht="12">
      <c r="A24" s="20" t="s">
        <v>36</v>
      </c>
      <c r="B24" s="20">
        <f>1800+590+10</f>
        <v>2400</v>
      </c>
      <c r="C24" s="20">
        <v>16382</v>
      </c>
      <c r="D24" s="27">
        <f t="shared" si="0"/>
        <v>14.650225857648639</v>
      </c>
    </row>
    <row r="25" spans="1:4" ht="12">
      <c r="A25" s="20" t="s">
        <v>33</v>
      </c>
      <c r="B25" s="20">
        <f>530+30</f>
        <v>560</v>
      </c>
      <c r="C25" s="20">
        <v>4709</v>
      </c>
      <c r="D25" s="27">
        <f t="shared" si="0"/>
        <v>11.892121469526439</v>
      </c>
    </row>
    <row r="26" spans="1:4" ht="12">
      <c r="A26" s="20" t="s">
        <v>22</v>
      </c>
      <c r="B26" s="20">
        <v>850</v>
      </c>
      <c r="C26" s="20">
        <v>9148</v>
      </c>
      <c r="D26" s="27">
        <f t="shared" si="0"/>
        <v>9.291648447748143</v>
      </c>
    </row>
    <row r="27" spans="1:4" ht="12.75" thickBot="1">
      <c r="A27" s="30" t="s">
        <v>35</v>
      </c>
      <c r="B27" s="30">
        <f>320+140</f>
        <v>460</v>
      </c>
      <c r="C27" s="30">
        <v>5457</v>
      </c>
      <c r="D27" s="31">
        <f t="shared" si="0"/>
        <v>8.429540040315192</v>
      </c>
    </row>
    <row r="28" ht="12">
      <c r="D28" s="27"/>
    </row>
    <row r="29" ht="12">
      <c r="A29" s="32" t="s">
        <v>42</v>
      </c>
    </row>
    <row r="31" ht="12">
      <c r="D31" s="33"/>
    </row>
  </sheetData>
  <sheetProtection/>
  <mergeCells count="1">
    <mergeCell ref="A4:D5"/>
  </mergeCells>
  <hyperlinks>
    <hyperlink ref="A1" r:id="rId1" display="http://www.sourceoecd.org/9789264075566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O38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1" t="s">
        <v>0</v>
      </c>
    </row>
    <row r="2" spans="1:2" ht="12.75">
      <c r="A2" s="2" t="s">
        <v>1</v>
      </c>
      <c r="B2" t="s">
        <v>2</v>
      </c>
    </row>
    <row r="3" spans="1:15" ht="12.75">
      <c r="A3" s="34" t="s">
        <v>43</v>
      </c>
      <c r="B3" s="35"/>
      <c r="C3" s="35"/>
      <c r="D3" s="35"/>
      <c r="E3" s="35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>
      <c r="A4" s="35"/>
      <c r="B4" s="35"/>
      <c r="C4" s="35"/>
      <c r="D4" s="35"/>
      <c r="E4" s="35"/>
      <c r="F4" s="20"/>
      <c r="G4" s="20"/>
      <c r="H4" s="20"/>
      <c r="I4" s="20"/>
      <c r="J4" s="20"/>
      <c r="K4" s="20"/>
      <c r="L4" s="20"/>
      <c r="M4" s="20"/>
      <c r="N4" s="20"/>
      <c r="O4" s="20"/>
    </row>
    <row r="6" ht="12.75">
      <c r="A6" s="36"/>
    </row>
    <row r="7" ht="12.75">
      <c r="A7" s="36"/>
    </row>
    <row r="8" ht="12.75">
      <c r="A8" s="36"/>
    </row>
    <row r="9" ht="12.75">
      <c r="A9" s="36"/>
    </row>
    <row r="10" ht="12.75">
      <c r="A10" s="36"/>
    </row>
    <row r="11" ht="12.75">
      <c r="A11" s="36"/>
    </row>
    <row r="12" ht="12.75">
      <c r="A12" s="36"/>
    </row>
    <row r="13" ht="12.75">
      <c r="A13" s="36"/>
    </row>
    <row r="14" ht="12.75">
      <c r="A14" s="36"/>
    </row>
    <row r="15" ht="12.75">
      <c r="A15" s="36"/>
    </row>
    <row r="16" ht="12.75">
      <c r="A16" s="36"/>
    </row>
    <row r="17" ht="12.75">
      <c r="A17" s="36"/>
    </row>
    <row r="18" ht="12.75">
      <c r="A18" s="36"/>
    </row>
    <row r="19" ht="12.75">
      <c r="A19" s="36"/>
    </row>
    <row r="20" ht="12.75">
      <c r="A20" s="36"/>
    </row>
    <row r="21" ht="12.75">
      <c r="A21" s="36"/>
    </row>
    <row r="22" ht="12.75">
      <c r="A22" s="36"/>
    </row>
    <row r="23" ht="12.75">
      <c r="A23" s="36"/>
    </row>
    <row r="24" ht="12.75">
      <c r="A24" s="36"/>
    </row>
    <row r="25" ht="12.75">
      <c r="A25" s="36"/>
    </row>
    <row r="26" ht="12.75">
      <c r="A26" s="36"/>
    </row>
    <row r="27" ht="12.75">
      <c r="A27" s="36"/>
    </row>
    <row r="28" ht="12.75">
      <c r="A28" s="36"/>
    </row>
    <row r="29" ht="12.75">
      <c r="A29" s="36"/>
    </row>
    <row r="30" ht="12.75">
      <c r="A30" s="36"/>
    </row>
    <row r="31" ht="12.75">
      <c r="A31" s="36"/>
    </row>
    <row r="32" ht="12.75">
      <c r="A32" s="36"/>
    </row>
    <row r="33" ht="12.75">
      <c r="A33" s="36"/>
    </row>
    <row r="34" ht="12.75">
      <c r="A34" s="36"/>
    </row>
    <row r="38" spans="1:5" ht="12.75">
      <c r="A38" s="37"/>
      <c r="B38" s="37"/>
      <c r="C38" s="37"/>
      <c r="D38" s="37"/>
      <c r="E38" s="37"/>
    </row>
  </sheetData>
  <sheetProtection/>
  <mergeCells count="1">
    <mergeCell ref="A3:E4"/>
  </mergeCells>
  <hyperlinks>
    <hyperlink ref="A1" r:id="rId1" display="http://www.sourceoecd.org/9789264075566"/>
  </hyperlinks>
  <printOptions/>
  <pageMargins left="0.7" right="0.7" top="0.75" bottom="0.75" header="0.3" footer="0.3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cukier_j</dc:creator>
  <cp:keywords/>
  <dc:description/>
  <cp:lastModifiedBy>cukier_j</cp:lastModifiedBy>
  <dcterms:created xsi:type="dcterms:W3CDTF">2010-01-07T11:50:09Z</dcterms:created>
  <dcterms:modified xsi:type="dcterms:W3CDTF">2010-01-07T11:50:10Z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